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14640" windowHeight="8115" tabRatio="928" activeTab="0"/>
  </bookViews>
  <sheets>
    <sheet name="MAMNONA" sheetId="1" r:id="rId1"/>
    <sheet name="MAMNONB" sheetId="2" r:id="rId2"/>
    <sheet name="MAMNONC" sheetId="3" r:id="rId3"/>
    <sheet name="ToanTi SV Lao" sheetId="4" r:id="rId4"/>
    <sheet name="Toantin33a" sheetId="5" r:id="rId5"/>
    <sheet name="toantin33B" sheetId="6" r:id="rId6"/>
    <sheet name="LÝ - KTCN" sheetId="7" r:id="rId7"/>
    <sheet name="VANDIA - SVLAO" sheetId="8" r:id="rId8"/>
    <sheet name="VANDIA-IN" sheetId="9" r:id="rId9"/>
    <sheet name="VAN SU-IN" sheetId="10" r:id="rId10"/>
    <sheet name="TIENG ANH" sheetId="11" r:id="rId11"/>
    <sheet name="TIEUHOCA" sheetId="12" r:id="rId12"/>
    <sheet name="TIEU HOC B" sheetId="13" r:id="rId13"/>
    <sheet name="TIEU HOC C" sheetId="14" r:id="rId14"/>
    <sheet name="TIEU HOC D" sheetId="15" r:id="rId15"/>
    <sheet name="TIEU HOC E" sheetId="16" r:id="rId16"/>
    <sheet name="TIEU HOC G" sheetId="17" r:id="rId17"/>
    <sheet name="XL4Poppy" sheetId="18" state="veryHidden" r:id="rId18"/>
  </sheets>
  <externalReferences>
    <externalReference r:id="rId21"/>
  </externalReferences>
  <definedNames>
    <definedName name="_Fill" hidden="1">#REF!</definedName>
    <definedName name="_Key1" localSheetId="12" hidden="1">#REF!</definedName>
    <definedName name="_Key1" localSheetId="13" hidden="1">#REF!</definedName>
    <definedName name="_Key1" localSheetId="14" hidden="1">#REF!</definedName>
    <definedName name="_Key1" localSheetId="15" hidden="1">#REF!</definedName>
    <definedName name="_Key1" localSheetId="16" hidden="1">#REF!</definedName>
    <definedName name="_Key1" hidden="1">#REF!</definedName>
    <definedName name="_Key2" localSheetId="12" hidden="1">#REF!</definedName>
    <definedName name="_Key2" localSheetId="13" hidden="1">#REF!</definedName>
    <definedName name="_Key2" localSheetId="14" hidden="1">#REF!</definedName>
    <definedName name="_Key2" localSheetId="15" hidden="1">#REF!</definedName>
    <definedName name="_Key2" localSheetId="16" hidden="1">#REF!</definedName>
    <definedName name="_Key2" hidden="1">#REF!</definedName>
    <definedName name="_Order1" hidden="1">255</definedName>
    <definedName name="_Order2" hidden="1">255</definedName>
    <definedName name="_Sort" localSheetId="12" hidden="1">#REF!</definedName>
    <definedName name="_Sort" localSheetId="13" hidden="1">#REF!</definedName>
    <definedName name="_Sort" localSheetId="14" hidden="1">#REF!</definedName>
    <definedName name="_Sort" localSheetId="15" hidden="1">#REF!</definedName>
    <definedName name="_Sort" localSheetId="16" hidden="1">#REF!</definedName>
    <definedName name="_Sort" hidden="1">#REF!</definedName>
    <definedName name="Document_array" localSheetId="17">{"Book1","Bang diem k33 kỳ 1.xls"}</definedName>
    <definedName name="h" localSheetId="6" hidden="1">{"'Sheet1'!$L$16"}</definedName>
    <definedName name="h" localSheetId="0" hidden="1">{"'Sheet1'!$L$16"}</definedName>
    <definedName name="h" localSheetId="1" hidden="1">{"'Sheet1'!$L$16"}</definedName>
    <definedName name="h" localSheetId="2" hidden="1">{"'Sheet1'!$L$16"}</definedName>
    <definedName name="h" localSheetId="10" hidden="1">{"'Sheet1'!$L$16"}</definedName>
    <definedName name="h" localSheetId="12" hidden="1">{"'Sheet1'!$L$16"}</definedName>
    <definedName name="h" localSheetId="13" hidden="1">{"'Sheet1'!$L$16"}</definedName>
    <definedName name="h" localSheetId="14" hidden="1">{"'Sheet1'!$L$16"}</definedName>
    <definedName name="h" localSheetId="15" hidden="1">{"'Sheet1'!$L$16"}</definedName>
    <definedName name="h" localSheetId="16" hidden="1">{"'Sheet1'!$L$16"}</definedName>
    <definedName name="h" localSheetId="11" hidden="1">{"'Sheet1'!$L$16"}</definedName>
    <definedName name="h" localSheetId="3" hidden="1">{"'Sheet1'!$L$16"}</definedName>
    <definedName name="h" localSheetId="5" hidden="1">{"'Sheet1'!$L$16"}</definedName>
    <definedName name="h" localSheetId="9" hidden="1">{"'Sheet1'!$L$16"}</definedName>
    <definedName name="h" localSheetId="7" hidden="1">{"'Sheet1'!$L$16"}</definedName>
    <definedName name="h" localSheetId="8" hidden="1">{"'Sheet1'!$L$16"}</definedName>
    <definedName name="h" localSheetId="17" hidden="1">{"'Sheet1'!$L$16"}</definedName>
    <definedName name="h" hidden="1">{"'Sheet1'!$L$16"}</definedName>
    <definedName name="htlm" localSheetId="6" hidden="1">{"'Sheet1'!$L$16"}</definedName>
    <definedName name="htlm" localSheetId="0" hidden="1">{"'Sheet1'!$L$16"}</definedName>
    <definedName name="htlm" localSheetId="1" hidden="1">{"'Sheet1'!$L$16"}</definedName>
    <definedName name="htlm" localSheetId="2" hidden="1">{"'Sheet1'!$L$16"}</definedName>
    <definedName name="htlm" localSheetId="10" hidden="1">{"'Sheet1'!$L$16"}</definedName>
    <definedName name="htlm" localSheetId="12" hidden="1">{"'Sheet1'!$L$16"}</definedName>
    <definedName name="htlm" localSheetId="13" hidden="1">{"'Sheet1'!$L$16"}</definedName>
    <definedName name="htlm" localSheetId="14" hidden="1">{"'Sheet1'!$L$16"}</definedName>
    <definedName name="htlm" localSheetId="15" hidden="1">{"'Sheet1'!$L$16"}</definedName>
    <definedName name="htlm" localSheetId="16" hidden="1">{"'Sheet1'!$L$16"}</definedName>
    <definedName name="htlm" localSheetId="11" hidden="1">{"'Sheet1'!$L$16"}</definedName>
    <definedName name="htlm" localSheetId="3" hidden="1">{"'Sheet1'!$L$16"}</definedName>
    <definedName name="htlm" localSheetId="5" hidden="1">{"'Sheet1'!$L$16"}</definedName>
    <definedName name="htlm" localSheetId="9" hidden="1">{"'Sheet1'!$L$16"}</definedName>
    <definedName name="htlm" localSheetId="7" hidden="1">{"'Sheet1'!$L$16"}</definedName>
    <definedName name="htlm" localSheetId="8" hidden="1">{"'Sheet1'!$L$16"}</definedName>
    <definedName name="htlm" localSheetId="17" hidden="1">{"'Sheet1'!$L$16"}</definedName>
    <definedName name="htlm" hidden="1">{"'Sheet1'!$L$16"}</definedName>
    <definedName name="HTML_CodePage" hidden="1">950</definedName>
    <definedName name="HTML_Control" localSheetId="6" hidden="1">{"'Sheet1'!$L$16"}</definedName>
    <definedName name="HTML_Control" localSheetId="0" hidden="1">{"'Sheet1'!$L$16"}</definedName>
    <definedName name="HTML_Control" localSheetId="1" hidden="1">{"'Sheet1'!$L$16"}</definedName>
    <definedName name="HTML_Control" localSheetId="2" hidden="1">{"'Sheet1'!$L$16"}</definedName>
    <definedName name="HTML_Control" localSheetId="10" hidden="1">{"'Sheet1'!$L$16"}</definedName>
    <definedName name="HTML_Control" localSheetId="12" hidden="1">{"'Sheet1'!$L$16"}</definedName>
    <definedName name="HTML_Control" localSheetId="13" hidden="1">{"'Sheet1'!$L$16"}</definedName>
    <definedName name="HTML_Control" localSheetId="14" hidden="1">{"'Sheet1'!$L$16"}</definedName>
    <definedName name="HTML_Control" localSheetId="15" hidden="1">{"'Sheet1'!$L$16"}</definedName>
    <definedName name="HTML_Control" localSheetId="16" hidden="1">{"'Sheet1'!$L$16"}</definedName>
    <definedName name="HTML_Control" localSheetId="11" hidden="1">{"'Sheet1'!$L$16"}</definedName>
    <definedName name="HTML_Control" localSheetId="3" hidden="1">{"'Sheet1'!$L$16"}</definedName>
    <definedName name="HTML_Control" localSheetId="5" hidden="1">{"'Sheet1'!$L$16"}</definedName>
    <definedName name="HTML_Control" localSheetId="9" hidden="1">{"'Sheet1'!$L$16"}</definedName>
    <definedName name="HTML_Control" localSheetId="7" hidden="1">{"'Sheet1'!$L$16"}</definedName>
    <definedName name="HTML_Control" localSheetId="8" hidden="1">{"'Sheet1'!$L$16"}</definedName>
    <definedName name="HTML_Control" localSheetId="17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"C:\2689\Q\??\00q3961????PTA3??\MyHTML.htm"</definedName>
    <definedName name="HTML_Title" hidden="1">"00Q3961-SUM"</definedName>
    <definedName name="huy" localSheetId="6" hidden="1">{"'Sheet1'!$L$16"}</definedName>
    <definedName name="huy" localSheetId="0" hidden="1">{"'Sheet1'!$L$16"}</definedName>
    <definedName name="huy" localSheetId="1" hidden="1">{"'Sheet1'!$L$16"}</definedName>
    <definedName name="huy" localSheetId="2" hidden="1">{"'Sheet1'!$L$16"}</definedName>
    <definedName name="huy" localSheetId="10" hidden="1">{"'Sheet1'!$L$16"}</definedName>
    <definedName name="huy" localSheetId="12" hidden="1">{"'Sheet1'!$L$16"}</definedName>
    <definedName name="huy" localSheetId="13" hidden="1">{"'Sheet1'!$L$16"}</definedName>
    <definedName name="huy" localSheetId="14" hidden="1">{"'Sheet1'!$L$16"}</definedName>
    <definedName name="huy" localSheetId="15" hidden="1">{"'Sheet1'!$L$16"}</definedName>
    <definedName name="huy" localSheetId="16" hidden="1">{"'Sheet1'!$L$16"}</definedName>
    <definedName name="huy" localSheetId="11" hidden="1">{"'Sheet1'!$L$16"}</definedName>
    <definedName name="huy" localSheetId="3" hidden="1">{"'Sheet1'!$L$16"}</definedName>
    <definedName name="huy" localSheetId="5" hidden="1">{"'Sheet1'!$L$16"}</definedName>
    <definedName name="huy" localSheetId="9" hidden="1">{"'Sheet1'!$L$16"}</definedName>
    <definedName name="huy" localSheetId="7" hidden="1">{"'Sheet1'!$L$16"}</definedName>
    <definedName name="huy" localSheetId="8" hidden="1">{"'Sheet1'!$L$16"}</definedName>
    <definedName name="huy" localSheetId="17" hidden="1">{"'Sheet1'!$L$16"}</definedName>
    <definedName name="huy" hidden="1">{"'Sheet1'!$L$16"}</definedName>
    <definedName name="_xlnm.Print_Titles" localSheetId="6">'LÝ - KTCN'!$3:$5</definedName>
    <definedName name="_xlnm.Print_Titles" localSheetId="0">'MAMNONA'!$4:$6</definedName>
    <definedName name="_xlnm.Print_Titles" localSheetId="1">'MAMNONB'!$4:$6</definedName>
    <definedName name="_xlnm.Print_Titles" localSheetId="2">'MAMNONC'!$4:$6</definedName>
    <definedName name="_xlnm.Print_Titles" localSheetId="10">'TIENG ANH'!$4:$6</definedName>
    <definedName name="_xlnm.Print_Titles" localSheetId="12">'TIEU HOC B'!$4:$6</definedName>
    <definedName name="_xlnm.Print_Titles" localSheetId="13">'TIEU HOC C'!$4:$6</definedName>
    <definedName name="_xlnm.Print_Titles" localSheetId="14">'TIEU HOC D'!$4:$6</definedName>
    <definedName name="_xlnm.Print_Titles" localSheetId="15">'TIEU HOC E'!$4:$6</definedName>
    <definedName name="_xlnm.Print_Titles" localSheetId="16">'TIEU HOC G'!$4:$6</definedName>
    <definedName name="_xlnm.Print_Titles" localSheetId="11">'TIEUHOCA'!$4:$6</definedName>
    <definedName name="_xlnm.Print_Titles" localSheetId="3">'ToanTi SV Lao'!$4:$6</definedName>
    <definedName name="_xlnm.Print_Titles" localSheetId="4">'Toantin33a'!$4:$6</definedName>
    <definedName name="_xlnm.Print_Titles" localSheetId="5">'toantin33B'!$4:$6</definedName>
    <definedName name="_xlnm.Print_Titles" localSheetId="7">'VANDIA - SVLAO'!$4:$6</definedName>
    <definedName name="_xlnm.Print_Titles" localSheetId="8">'VANDIA-IN'!$4:$6</definedName>
    <definedName name="tbcky3lan1" localSheetId="0">'MAMNONA'!#REF!</definedName>
  </definedNames>
  <calcPr fullCalcOnLoad="1"/>
</workbook>
</file>

<file path=xl/sharedStrings.xml><?xml version="1.0" encoding="utf-8"?>
<sst xmlns="http://schemas.openxmlformats.org/spreadsheetml/2006/main" count="4507" uniqueCount="1571">
  <si>
    <t>SBD</t>
  </si>
  <si>
    <t>Họ và tên</t>
  </si>
  <si>
    <t>Giới</t>
  </si>
  <si>
    <t>Ngày sinh</t>
  </si>
  <si>
    <t>Nơi sinh</t>
  </si>
  <si>
    <t>Lớp</t>
  </si>
  <si>
    <t xml:space="preserve">TBC </t>
  </si>
  <si>
    <t>Ghi chú</t>
  </si>
  <si>
    <t>BP</t>
  </si>
  <si>
    <t>Thi</t>
  </si>
  <si>
    <t>Nam</t>
  </si>
  <si>
    <t>Huyền</t>
  </si>
  <si>
    <t>Nữ</t>
  </si>
  <si>
    <t>Hà Nội</t>
  </si>
  <si>
    <t>03/02/1995</t>
  </si>
  <si>
    <t>Bắc Giang</t>
  </si>
  <si>
    <t>Nguyễn Thị</t>
  </si>
  <si>
    <t>Quảng Ninh</t>
  </si>
  <si>
    <t>Phạm Thị</t>
  </si>
  <si>
    <t>Trần Thị</t>
  </si>
  <si>
    <t>Bắc Ninh</t>
  </si>
  <si>
    <t>Lan</t>
  </si>
  <si>
    <t>Liên</t>
  </si>
  <si>
    <t>Vũ Thị</t>
  </si>
  <si>
    <t>Linh</t>
  </si>
  <si>
    <t>Ngô Thị</t>
  </si>
  <si>
    <t>Nguyễn Thị Thu</t>
  </si>
  <si>
    <t>Ngọc</t>
  </si>
  <si>
    <t>Thu</t>
  </si>
  <si>
    <t>Hương</t>
  </si>
  <si>
    <t>Phạm Thuý</t>
  </si>
  <si>
    <t>Hưng Yên</t>
  </si>
  <si>
    <t>Nguyễn Thị Mai</t>
  </si>
  <si>
    <t>Lạng Sơn</t>
  </si>
  <si>
    <t>Lương Thị</t>
  </si>
  <si>
    <t>14/10/1995</t>
  </si>
  <si>
    <t>Huệ</t>
  </si>
  <si>
    <t>08/02/1995</t>
  </si>
  <si>
    <t>Huê</t>
  </si>
  <si>
    <t>07/11/1995</t>
  </si>
  <si>
    <t>Hồng</t>
  </si>
  <si>
    <t>Ngô Thị Thắm</t>
  </si>
  <si>
    <t>22/10/1995</t>
  </si>
  <si>
    <t>Hòa</t>
  </si>
  <si>
    <t>12/12/1995</t>
  </si>
  <si>
    <t>Hoa</t>
  </si>
  <si>
    <t>Thạch Thị Quỳnh</t>
  </si>
  <si>
    <t>Lê Thị Phương</t>
  </si>
  <si>
    <t>Hiếu</t>
  </si>
  <si>
    <t>Hậu</t>
  </si>
  <si>
    <t>Đàm Thị Ánh</t>
  </si>
  <si>
    <t>Hạnh</t>
  </si>
  <si>
    <t>Nguyễn Đức</t>
  </si>
  <si>
    <t>29/10/1994</t>
  </si>
  <si>
    <t>Hằng</t>
  </si>
  <si>
    <t>27/10/1995</t>
  </si>
  <si>
    <t>04/10/1995</t>
  </si>
  <si>
    <t>26/10/1995</t>
  </si>
  <si>
    <t>Hà</t>
  </si>
  <si>
    <t>Nguỵ Thị</t>
  </si>
  <si>
    <t>29/12/1994</t>
  </si>
  <si>
    <t>Giang</t>
  </si>
  <si>
    <t>27/12/1995</t>
  </si>
  <si>
    <t>Duyên</t>
  </si>
  <si>
    <t>Nguyễn Xuân Thanh</t>
  </si>
  <si>
    <t>19/10/1995</t>
  </si>
  <si>
    <t>Duy</t>
  </si>
  <si>
    <t>Hoàng Đỗ</t>
  </si>
  <si>
    <t>25/11/1995</t>
  </si>
  <si>
    <t>Đàm Thị</t>
  </si>
  <si>
    <t>Đào</t>
  </si>
  <si>
    <t>Ngô Thị Anh</t>
  </si>
  <si>
    <t>Cường</t>
  </si>
  <si>
    <t>Nguyễn Đình</t>
  </si>
  <si>
    <t>04/12/1995</t>
  </si>
  <si>
    <t>Chi</t>
  </si>
  <si>
    <t>Ngô Ngọc</t>
  </si>
  <si>
    <t>Châm</t>
  </si>
  <si>
    <t>Vũ Thị Ngọc</t>
  </si>
  <si>
    <t>07/01/1995</t>
  </si>
  <si>
    <t>Bích</t>
  </si>
  <si>
    <t>Nguyễn Ngọc</t>
  </si>
  <si>
    <t>Ánh</t>
  </si>
  <si>
    <t>Nguyễn Thị Hồng</t>
  </si>
  <si>
    <t>A</t>
  </si>
  <si>
    <t>25/12/1995</t>
  </si>
  <si>
    <t>Phạm Thị Ngọc</t>
  </si>
  <si>
    <t>10/12/1995</t>
  </si>
  <si>
    <t>11/11/1995</t>
  </si>
  <si>
    <t>Đinh Thị</t>
  </si>
  <si>
    <t>20/12/1994</t>
  </si>
  <si>
    <t>Ngô Mỹ</t>
  </si>
  <si>
    <t>01/10/1995</t>
  </si>
  <si>
    <t>Lương</t>
  </si>
  <si>
    <t>Lý</t>
  </si>
  <si>
    <t>Na</t>
  </si>
  <si>
    <t>Nguyễn Thị Hoa</t>
  </si>
  <si>
    <t>Như</t>
  </si>
  <si>
    <t>15/12/1995</t>
  </si>
  <si>
    <t>Nhung</t>
  </si>
  <si>
    <t>20/11/1995</t>
  </si>
  <si>
    <t>Đỗ Thị</t>
  </si>
  <si>
    <t>Ninh</t>
  </si>
  <si>
    <t>Dương Ngọc</t>
  </si>
  <si>
    <t>Oanh</t>
  </si>
  <si>
    <t>16/10/1994</t>
  </si>
  <si>
    <t>Phương</t>
  </si>
  <si>
    <t>Đào Bích</t>
  </si>
  <si>
    <t>Phượng</t>
  </si>
  <si>
    <t>01/12/1995</t>
  </si>
  <si>
    <t>Thang Thị</t>
  </si>
  <si>
    <t>18/12/1994</t>
  </si>
  <si>
    <t>Quỳnh</t>
  </si>
  <si>
    <t>13/11/1995</t>
  </si>
  <si>
    <t>Phí Thị</t>
  </si>
  <si>
    <t>Thái</t>
  </si>
  <si>
    <t>Vũ Khắc</t>
  </si>
  <si>
    <t>Thắng</t>
  </si>
  <si>
    <t>Thơm</t>
  </si>
  <si>
    <t>Thư</t>
  </si>
  <si>
    <t>Nguyễn Thị Quỳnh</t>
  </si>
  <si>
    <t>Trang</t>
  </si>
  <si>
    <t>17/12/1995</t>
  </si>
  <si>
    <t>Trần Thị Thu</t>
  </si>
  <si>
    <t>Trương Thị</t>
  </si>
  <si>
    <t>Tú</t>
  </si>
  <si>
    <t>STT</t>
  </si>
  <si>
    <t>Anh</t>
  </si>
  <si>
    <t>Nguyễn Hồng</t>
  </si>
  <si>
    <t>Nguyễn Thị Lan</t>
  </si>
  <si>
    <t>15/10/1995</t>
  </si>
  <si>
    <t>Hiền</t>
  </si>
  <si>
    <t>Nguyễn Minh</t>
  </si>
  <si>
    <t>Nguyễn Văn</t>
  </si>
  <si>
    <t>Hợi</t>
  </si>
  <si>
    <t>Nguyễn Thị Kim</t>
  </si>
  <si>
    <t>Hoàng Thị</t>
  </si>
  <si>
    <t>Hường</t>
  </si>
  <si>
    <t>27/11/1995</t>
  </si>
  <si>
    <t>Lệ</t>
  </si>
  <si>
    <t>Ly</t>
  </si>
  <si>
    <t>Minh</t>
  </si>
  <si>
    <t>Nga</t>
  </si>
  <si>
    <t>25/02/1995</t>
  </si>
  <si>
    <t>Nguyễn Thị Minh</t>
  </si>
  <si>
    <t>02/10/1995</t>
  </si>
  <si>
    <t>Nguyễn Thị Thanh</t>
  </si>
  <si>
    <t>05/11/1995</t>
  </si>
  <si>
    <t>Sáng</t>
  </si>
  <si>
    <t>Thảo</t>
  </si>
  <si>
    <t>Thoa</t>
  </si>
  <si>
    <t>Hà Tây</t>
  </si>
  <si>
    <t>Phạm Thanh</t>
  </si>
  <si>
    <t>Thúy</t>
  </si>
  <si>
    <t>18/10/1994</t>
  </si>
  <si>
    <t>Nguyễn Thị Huyền</t>
  </si>
  <si>
    <t>07/10/1995</t>
  </si>
  <si>
    <t>Tươi</t>
  </si>
  <si>
    <t>08/10/1995</t>
  </si>
  <si>
    <t>12/02/1995</t>
  </si>
  <si>
    <t>Uyên</t>
  </si>
  <si>
    <t>Vân</t>
  </si>
  <si>
    <t>Xuân</t>
  </si>
  <si>
    <t>Lê Thị</t>
  </si>
  <si>
    <t>Yến</t>
  </si>
  <si>
    <t>B</t>
  </si>
  <si>
    <t xml:space="preserve">Nguyễn Quỳnh </t>
  </si>
  <si>
    <t xml:space="preserve">Nguyễn Thị Phương </t>
  </si>
  <si>
    <t xml:space="preserve">Tống Thị Lan </t>
  </si>
  <si>
    <t xml:space="preserve">Trần Thị </t>
  </si>
  <si>
    <t>Chang</t>
  </si>
  <si>
    <t xml:space="preserve">Hoàng Thị </t>
  </si>
  <si>
    <t>Định</t>
  </si>
  <si>
    <t>22/12/1995</t>
  </si>
  <si>
    <t>Cao Bằng</t>
  </si>
  <si>
    <t xml:space="preserve">Lê Thị Kim </t>
  </si>
  <si>
    <t>Dung</t>
  </si>
  <si>
    <t>25/10/1995</t>
  </si>
  <si>
    <t>10/02/1995</t>
  </si>
  <si>
    <t>Thái Bình</t>
  </si>
  <si>
    <t xml:space="preserve">Nguyễn Thị </t>
  </si>
  <si>
    <t>15/10/1994</t>
  </si>
  <si>
    <t xml:space="preserve">Dương Thị </t>
  </si>
  <si>
    <t>11/12/1995</t>
  </si>
  <si>
    <t>Hè</t>
  </si>
  <si>
    <t xml:space="preserve">Lý Thị </t>
  </si>
  <si>
    <t>Hoá</t>
  </si>
  <si>
    <t>16/02/1995</t>
  </si>
  <si>
    <t xml:space="preserve">Đồng Thị </t>
  </si>
  <si>
    <t>Hoài</t>
  </si>
  <si>
    <t>Cao Thúy</t>
  </si>
  <si>
    <t>Hòa Bình</t>
  </si>
  <si>
    <t xml:space="preserve">Nông Văn </t>
  </si>
  <si>
    <t>Huấn</t>
  </si>
  <si>
    <t>06/12/1995</t>
  </si>
  <si>
    <t xml:space="preserve">Nguyễn Thị Hải </t>
  </si>
  <si>
    <t>Hưng</t>
  </si>
  <si>
    <t xml:space="preserve">Vũ Thị </t>
  </si>
  <si>
    <t xml:space="preserve">Nguyễn Thị Thu </t>
  </si>
  <si>
    <t>09/10/1995</t>
  </si>
  <si>
    <t xml:space="preserve">Nguyễn Thu </t>
  </si>
  <si>
    <t>09/11/1995</t>
  </si>
  <si>
    <t xml:space="preserve">Hà Thị Thanh </t>
  </si>
  <si>
    <t xml:space="preserve">Lê Thị </t>
  </si>
  <si>
    <t>Khuyến</t>
  </si>
  <si>
    <t>Vĩnh Phúc</t>
  </si>
  <si>
    <t>Nông Trung</t>
  </si>
  <si>
    <t>Kiên</t>
  </si>
  <si>
    <t>Đoàn Thị</t>
  </si>
  <si>
    <t>Đoàn Khánh</t>
  </si>
  <si>
    <t>21/10/1995</t>
  </si>
  <si>
    <t xml:space="preserve">Nguyễn Phương </t>
  </si>
  <si>
    <t>Lý Thị Hương</t>
  </si>
  <si>
    <t xml:space="preserve">Lương Thị Mai </t>
  </si>
  <si>
    <t xml:space="preserve">Nguyễn Văn </t>
  </si>
  <si>
    <t xml:space="preserve">Nguyễn Thị Thoại </t>
  </si>
  <si>
    <t>Mỹ</t>
  </si>
  <si>
    <t>Ngân</t>
  </si>
  <si>
    <t xml:space="preserve">Vi Thị </t>
  </si>
  <si>
    <t>Ngát</t>
  </si>
  <si>
    <t>14/11/1995</t>
  </si>
  <si>
    <t xml:space="preserve">Diêm Thị </t>
  </si>
  <si>
    <t>10/11/1994</t>
  </si>
  <si>
    <t xml:space="preserve">Lưu Thị </t>
  </si>
  <si>
    <t>Nguyên</t>
  </si>
  <si>
    <t xml:space="preserve">Nghiêm Thị </t>
  </si>
  <si>
    <t>Nhận</t>
  </si>
  <si>
    <t xml:space="preserve">Nguyễn Thị Hồng </t>
  </si>
  <si>
    <t>Quyên</t>
  </si>
  <si>
    <t>18/12/1995</t>
  </si>
  <si>
    <t xml:space="preserve">Đỗ Thị </t>
  </si>
  <si>
    <t>10/10/1994</t>
  </si>
  <si>
    <t>Tâm</t>
  </si>
  <si>
    <t>17/01/1995</t>
  </si>
  <si>
    <t xml:space="preserve">Lương Thị </t>
  </si>
  <si>
    <t>Thắm</t>
  </si>
  <si>
    <t xml:space="preserve">Trần Hải </t>
  </si>
  <si>
    <t>Thành</t>
  </si>
  <si>
    <t>Quảng Bình</t>
  </si>
  <si>
    <t>12/10/1995</t>
  </si>
  <si>
    <t xml:space="preserve">Phạm Thị Bích </t>
  </si>
  <si>
    <t>10/10/1995</t>
  </si>
  <si>
    <t xml:space="preserve">Trần Thị Phương </t>
  </si>
  <si>
    <t xml:space="preserve">Vũ Đình </t>
  </si>
  <si>
    <t>Thủy</t>
  </si>
  <si>
    <t>03/11/1995</t>
  </si>
  <si>
    <t>Đinh Thị Ninh</t>
  </si>
  <si>
    <t>Trần Ánh</t>
  </si>
  <si>
    <t>Đ10</t>
  </si>
  <si>
    <t>ĐC</t>
  </si>
  <si>
    <t>Đ4</t>
  </si>
  <si>
    <t>Hoàng Minh</t>
  </si>
  <si>
    <t>An</t>
  </si>
  <si>
    <t>Lãnh Hải</t>
  </si>
  <si>
    <t>Phạm Thị Hải</t>
  </si>
  <si>
    <t>13/12/1995</t>
  </si>
  <si>
    <t>Nguyễn Huyền</t>
  </si>
  <si>
    <t>Hà Tĩnh</t>
  </si>
  <si>
    <t>Trần Phương</t>
  </si>
  <si>
    <t>01/11/1995</t>
  </si>
  <si>
    <t>Dương Thị</t>
  </si>
  <si>
    <t>Khúc Thị Thanh</t>
  </si>
  <si>
    <t>03/10/1995</t>
  </si>
  <si>
    <t>02/11/1995</t>
  </si>
  <si>
    <t>Đàm Văn</t>
  </si>
  <si>
    <t>07/02/1993</t>
  </si>
  <si>
    <t>Bắc Cạn</t>
  </si>
  <si>
    <t>Hiên</t>
  </si>
  <si>
    <t>20/11/1994</t>
  </si>
  <si>
    <t>Bùi Thị</t>
  </si>
  <si>
    <t>Nguyễn Thọ</t>
  </si>
  <si>
    <t>Hiệp</t>
  </si>
  <si>
    <t>Hoà</t>
  </si>
  <si>
    <t>Dương Minh</t>
  </si>
  <si>
    <t>Bùi Tiểu</t>
  </si>
  <si>
    <t>20/02/1995</t>
  </si>
  <si>
    <t>Trịnh Thị</t>
  </si>
  <si>
    <t>03/02/1994</t>
  </si>
  <si>
    <t>Vi Thị Thu</t>
  </si>
  <si>
    <t>20/12/1993</t>
  </si>
  <si>
    <t>Huế</t>
  </si>
  <si>
    <t>Nghệ An</t>
  </si>
  <si>
    <t>Hoàng Vân</t>
  </si>
  <si>
    <t>Phùng Thị</t>
  </si>
  <si>
    <t>Cao Xuân</t>
  </si>
  <si>
    <t xml:space="preserve">Hướng </t>
  </si>
  <si>
    <t>19/11/1995</t>
  </si>
  <si>
    <t>Nam Định</t>
  </si>
  <si>
    <t>Đỗ Thị Thanh</t>
  </si>
  <si>
    <t>Nguyễn Thanh</t>
  </si>
  <si>
    <t>02/02/1995</t>
  </si>
  <si>
    <t>Nguyễn Thu</t>
  </si>
  <si>
    <t>Tạ Thị Thanh</t>
  </si>
  <si>
    <t>Hoàng Thúy</t>
  </si>
  <si>
    <t>Kiều</t>
  </si>
  <si>
    <t>Kỳ</t>
  </si>
  <si>
    <t>Lê Thị Nhật</t>
  </si>
  <si>
    <t>Lam</t>
  </si>
  <si>
    <t>Lâm</t>
  </si>
  <si>
    <t>Đặng Thị</t>
  </si>
  <si>
    <t>Nông Thị</t>
  </si>
  <si>
    <t>Lành</t>
  </si>
  <si>
    <t>21/01/1994</t>
  </si>
  <si>
    <t>Nguyễn Mỹ Thuỳ</t>
  </si>
  <si>
    <t>Liễu</t>
  </si>
  <si>
    <t>20/01/1994</t>
  </si>
  <si>
    <t>Cao Thị Mỹ</t>
  </si>
  <si>
    <t>Dương Thùy</t>
  </si>
  <si>
    <t>15/01/1995</t>
  </si>
  <si>
    <t>Lê Thị Thuỳ</t>
  </si>
  <si>
    <t>Nguyễn Thị Ngọc</t>
  </si>
  <si>
    <t>14/02/1995</t>
  </si>
  <si>
    <t>Hoàng Thị Hoài</t>
  </si>
  <si>
    <t>23/10/1995</t>
  </si>
  <si>
    <t>Lê Thị Hoài</t>
  </si>
  <si>
    <t xml:space="preserve">Tạ Văn </t>
  </si>
  <si>
    <t xml:space="preserve">Tuấn </t>
  </si>
  <si>
    <t>Nguyễn Thị Ánh</t>
  </si>
  <si>
    <t xml:space="preserve">Tuyết </t>
  </si>
  <si>
    <t>22/11/1995</t>
  </si>
  <si>
    <t>Doãn Thị</t>
  </si>
  <si>
    <t>Vy</t>
  </si>
  <si>
    <t>Lê Thị Ngọc</t>
  </si>
  <si>
    <t>21/12/1995</t>
  </si>
  <si>
    <t>Ngọc Văn</t>
  </si>
  <si>
    <t>Bắc</t>
  </si>
  <si>
    <t xml:space="preserve">Nguyễn Thị Ngọc </t>
  </si>
  <si>
    <t>Chinh</t>
  </si>
  <si>
    <t>Nguyễn Thị Đình</t>
  </si>
  <si>
    <t>Dư</t>
  </si>
  <si>
    <t>Nghiêm Thùy</t>
  </si>
  <si>
    <t>16/11/1995</t>
  </si>
  <si>
    <t>Leo Thị</t>
  </si>
  <si>
    <t>13/10/1994</t>
  </si>
  <si>
    <t>12/12/1996</t>
  </si>
  <si>
    <t>Mai Thị Thu</t>
  </si>
  <si>
    <t>Hoàn</t>
  </si>
  <si>
    <t>Phú Thọ</t>
  </si>
  <si>
    <t>Phạm Thị Thanh</t>
  </si>
  <si>
    <t>Thân Thị</t>
  </si>
  <si>
    <t>07/12/1995</t>
  </si>
  <si>
    <t>Nguyễn Đàm Thanh</t>
  </si>
  <si>
    <t>Loan</t>
  </si>
  <si>
    <t>Phùng Thị Bích</t>
  </si>
  <si>
    <t>10/01/1995</t>
  </si>
  <si>
    <t>Trần Hương</t>
  </si>
  <si>
    <t>Mai</t>
  </si>
  <si>
    <t>Hoàng Văn</t>
  </si>
  <si>
    <t>Mạnh</t>
  </si>
  <si>
    <t>Nguyễn Kim</t>
  </si>
  <si>
    <t>Lưu Thị Thu</t>
  </si>
  <si>
    <t>24/12/1995</t>
  </si>
  <si>
    <t>Nhàn</t>
  </si>
  <si>
    <t>Nhi</t>
  </si>
  <si>
    <t>24/11/1995</t>
  </si>
  <si>
    <t>11/10/1995</t>
  </si>
  <si>
    <t>05/12/1995</t>
  </si>
  <si>
    <t>Nguyễn Thị Tuyết</t>
  </si>
  <si>
    <t>Phan Thị Hồng</t>
  </si>
  <si>
    <t>Đặng Thị Quỳnh</t>
  </si>
  <si>
    <t>Vũ Thị Lâm</t>
  </si>
  <si>
    <t>Phong</t>
  </si>
  <si>
    <t>13/02/1995</t>
  </si>
  <si>
    <t>Trần Thị Bích</t>
  </si>
  <si>
    <t>Chu Thị</t>
  </si>
  <si>
    <t>Giáp Thị</t>
  </si>
  <si>
    <t>Mai Thị</t>
  </si>
  <si>
    <t>Ngô Thị Lệ</t>
  </si>
  <si>
    <t>16/11/1994</t>
  </si>
  <si>
    <t>Phạm Thị Hồng</t>
  </si>
  <si>
    <t>17/12/1994</t>
  </si>
  <si>
    <t>Quyến</t>
  </si>
  <si>
    <t>Trịnh Thúy</t>
  </si>
  <si>
    <t>Thanh</t>
  </si>
  <si>
    <t>Lưu Thị</t>
  </si>
  <si>
    <t>Ninh Đắc</t>
  </si>
  <si>
    <t>Thế</t>
  </si>
  <si>
    <t>18/10/1991</t>
  </si>
  <si>
    <t xml:space="preserve">Nguyễn Thị Anh </t>
  </si>
  <si>
    <t>Hà Nam</t>
  </si>
  <si>
    <t>Tạ Thị</t>
  </si>
  <si>
    <t>Thuỳ</t>
  </si>
  <si>
    <t>Đinh Thị Linh</t>
  </si>
  <si>
    <t>Tuyết</t>
  </si>
  <si>
    <t xml:space="preserve">Ngô Thị Kim </t>
  </si>
  <si>
    <t>Nguyễn Thị Hoài</t>
  </si>
  <si>
    <t>Nguyễn Thị Phương</t>
  </si>
  <si>
    <t>28/10/1995</t>
  </si>
  <si>
    <t>Lâm Thị</t>
  </si>
  <si>
    <t>Biểu</t>
  </si>
  <si>
    <t>Nguyễn Thuý</t>
  </si>
  <si>
    <t>Đạt</t>
  </si>
  <si>
    <t>16/01/1994</t>
  </si>
  <si>
    <t>Nguyễn Thùy</t>
  </si>
  <si>
    <t>Dương</t>
  </si>
  <si>
    <t>16/10/1995</t>
  </si>
  <si>
    <t>Phạm Thị Thu</t>
  </si>
  <si>
    <t>Vi Thị</t>
  </si>
  <si>
    <t>Hải</t>
  </si>
  <si>
    <t xml:space="preserve">Phạm Thị Thuý </t>
  </si>
  <si>
    <t xml:space="preserve">Mã Thị Hồng </t>
  </si>
  <si>
    <t>02/12/1996</t>
  </si>
  <si>
    <t>30/12/1995</t>
  </si>
  <si>
    <t xml:space="preserve">Vi Đức </t>
  </si>
  <si>
    <t>Hùng</t>
  </si>
  <si>
    <t>08/01/1995</t>
  </si>
  <si>
    <t xml:space="preserve">Lê Ánh </t>
  </si>
  <si>
    <t xml:space="preserve">Nguyễn Thị Bích </t>
  </si>
  <si>
    <t>Nguyễn Thị Hương</t>
  </si>
  <si>
    <t>Trần Trung</t>
  </si>
  <si>
    <t>21/02/1995</t>
  </si>
  <si>
    <t>02/02/1994</t>
  </si>
  <si>
    <t>Nguyễn Thị Cẩm</t>
  </si>
  <si>
    <t>Đặng Kim</t>
  </si>
  <si>
    <t>Hàn Thị</t>
  </si>
  <si>
    <t>18/01/1995</t>
  </si>
  <si>
    <t>Đăk Lăk</t>
  </si>
  <si>
    <t>Thuận</t>
  </si>
  <si>
    <t>26/12/1995</t>
  </si>
  <si>
    <t>G</t>
  </si>
  <si>
    <t>Ngô Thị Thuỷ</t>
  </si>
  <si>
    <t>Tiên</t>
  </si>
  <si>
    <t>Trần Thuỷ</t>
  </si>
  <si>
    <t>Hoàng Thị Hương</t>
  </si>
  <si>
    <t>Trà</t>
  </si>
  <si>
    <t>Đồng Thị Phương</t>
  </si>
  <si>
    <t>Trâm</t>
  </si>
  <si>
    <t>Đoàn Quỳnh</t>
  </si>
  <si>
    <t>16/12/1995</t>
  </si>
  <si>
    <t>Ngô Thị Thu</t>
  </si>
  <si>
    <t>Nguyễn Hà</t>
  </si>
  <si>
    <t>29/12/1995</t>
  </si>
  <si>
    <t>Nguyễn Phạm Thanh</t>
  </si>
  <si>
    <t>Quản Thị</t>
  </si>
  <si>
    <t>Trần Thị Diệu</t>
  </si>
  <si>
    <t>05/02/1995</t>
  </si>
  <si>
    <t>Hà Thị</t>
  </si>
  <si>
    <t>Trinh</t>
  </si>
  <si>
    <t>25/10/1994</t>
  </si>
  <si>
    <t>Trình</t>
  </si>
  <si>
    <t>Trương Đức</t>
  </si>
  <si>
    <t>Gia Lai</t>
  </si>
  <si>
    <t>Tuấn</t>
  </si>
  <si>
    <t>08/11/1995</t>
  </si>
  <si>
    <t>Đinh Ích</t>
  </si>
  <si>
    <t>Tuyến</t>
  </si>
  <si>
    <t>13/12/1992</t>
  </si>
  <si>
    <t>Trần Thị Ánh</t>
  </si>
  <si>
    <t>Ngô Thị Hồng</t>
  </si>
  <si>
    <t>02/01/1995</t>
  </si>
  <si>
    <t>Viện</t>
  </si>
  <si>
    <t>Xiêm</t>
  </si>
  <si>
    <t>Yên</t>
  </si>
  <si>
    <t>Nguyễn Thị Thuỳ</t>
  </si>
  <si>
    <t>06/10/1995</t>
  </si>
  <si>
    <t>Nguyễn Quỳnh</t>
  </si>
  <si>
    <t>12/11/1995</t>
  </si>
  <si>
    <t>28/12/1995</t>
  </si>
  <si>
    <t>21/01/1995</t>
  </si>
  <si>
    <t>Lưu</t>
  </si>
  <si>
    <t>Ninh Bình</t>
  </si>
  <si>
    <t>Mơ</t>
  </si>
  <si>
    <t>Thơ</t>
  </si>
  <si>
    <t>Thuỷ</t>
  </si>
  <si>
    <t>18/02/1995</t>
  </si>
  <si>
    <t>Phan Thị</t>
  </si>
  <si>
    <t>06/02/1994</t>
  </si>
  <si>
    <t>Đỗ Thị Thu</t>
  </si>
  <si>
    <t>20/12/1995</t>
  </si>
  <si>
    <t>Trần Ngọc</t>
  </si>
  <si>
    <t>23/11/1995</t>
  </si>
  <si>
    <t>Đặng Thị Lan</t>
  </si>
  <si>
    <t>Nguyễn Thị Quế</t>
  </si>
  <si>
    <t>Bẩy</t>
  </si>
  <si>
    <t>23/02/1995</t>
  </si>
  <si>
    <t>Đào Minh</t>
  </si>
  <si>
    <t>Hài</t>
  </si>
  <si>
    <t>Vũ Thị Nhung</t>
  </si>
  <si>
    <t>Hiện</t>
  </si>
  <si>
    <t>Lê Thị Thuý</t>
  </si>
  <si>
    <t>11/02/1995</t>
  </si>
  <si>
    <t>28/02/1995</t>
  </si>
  <si>
    <t>Nguyễn Thị Thùy</t>
  </si>
  <si>
    <t>29/10/1995</t>
  </si>
  <si>
    <t>Lê Quế</t>
  </si>
  <si>
    <t>Nguyễn Mai</t>
  </si>
  <si>
    <t xml:space="preserve">Lục Thị </t>
  </si>
  <si>
    <t>Biến</t>
  </si>
  <si>
    <t xml:space="preserve">Nguyễn Thị Hường </t>
  </si>
  <si>
    <t>Lý Thị</t>
  </si>
  <si>
    <t>Chung</t>
  </si>
  <si>
    <t>27/10/1994</t>
  </si>
  <si>
    <t>Đinh Thị Bích</t>
  </si>
  <si>
    <t xml:space="preserve">Lăng Thị </t>
  </si>
  <si>
    <t>Đèo</t>
  </si>
  <si>
    <t>21/10/1993</t>
  </si>
  <si>
    <t>Nguyễn Xuân</t>
  </si>
  <si>
    <t>Diệu</t>
  </si>
  <si>
    <t>26/01/1995</t>
  </si>
  <si>
    <t>Chang Thị</t>
  </si>
  <si>
    <t>Dua</t>
  </si>
  <si>
    <t>Lai Châu</t>
  </si>
  <si>
    <t>13/10/1995</t>
  </si>
  <si>
    <t>25/01/1995</t>
  </si>
  <si>
    <t>Nguyễn Thị Thúy</t>
  </si>
  <si>
    <t>Phùn Thị</t>
  </si>
  <si>
    <t>02/02/1993</t>
  </si>
  <si>
    <t xml:space="preserve">Chu Thị </t>
  </si>
  <si>
    <t>22/01/1994</t>
  </si>
  <si>
    <t>Yên Bái</t>
  </si>
  <si>
    <t xml:space="preserve">Nguyễn Thuỳ </t>
  </si>
  <si>
    <t>Lào Cai</t>
  </si>
  <si>
    <t>Thương</t>
  </si>
  <si>
    <t>24/10/1995</t>
  </si>
  <si>
    <t>Lưu Thị Thuý</t>
  </si>
  <si>
    <t>Hải Phòng</t>
  </si>
  <si>
    <t>Dương Thị Thanh</t>
  </si>
  <si>
    <t>06/02/1995</t>
  </si>
  <si>
    <t>Nguyễn Danh</t>
  </si>
  <si>
    <t>Lê</t>
  </si>
  <si>
    <t>Bùi Thị Thuỳ</t>
  </si>
  <si>
    <t>Đàm Thị Thuỳ</t>
  </si>
  <si>
    <t>Nhữ Thị</t>
  </si>
  <si>
    <t>Trần Thị Ngọc</t>
  </si>
  <si>
    <t>19/01/1995</t>
  </si>
  <si>
    <t>Vũ Thị Phương</t>
  </si>
  <si>
    <t>Mây</t>
  </si>
  <si>
    <t>Lê Thị Huyền</t>
  </si>
  <si>
    <t>Mi</t>
  </si>
  <si>
    <t>Tô Thị</t>
  </si>
  <si>
    <t>08/11/1994</t>
  </si>
  <si>
    <t>Ngoan</t>
  </si>
  <si>
    <t>Đinh Thị Quỳnh</t>
  </si>
  <si>
    <t>30/10/1995</t>
  </si>
  <si>
    <t>Hoàng Thị Hồng</t>
  </si>
  <si>
    <t xml:space="preserve">Triệu Thị </t>
  </si>
  <si>
    <t>14/10/1994</t>
  </si>
  <si>
    <t>Trung Thị</t>
  </si>
  <si>
    <t>Hoàng Thị Thu</t>
  </si>
  <si>
    <t>13/02/1993</t>
  </si>
  <si>
    <t>Thanh Hóa</t>
  </si>
  <si>
    <t>Thêu</t>
  </si>
  <si>
    <t>Thiện</t>
  </si>
  <si>
    <t xml:space="preserve">Trương Thị </t>
  </si>
  <si>
    <t>05/11/1994</t>
  </si>
  <si>
    <t>Thuý</t>
  </si>
  <si>
    <t>Cao Thị Quỳnh</t>
  </si>
  <si>
    <t>05/10/1995</t>
  </si>
  <si>
    <t>Đỗ Hồng</t>
  </si>
  <si>
    <t>Vinh</t>
  </si>
  <si>
    <t>Hán Văn</t>
  </si>
  <si>
    <t>Đại</t>
  </si>
  <si>
    <t>14/12/1994</t>
  </si>
  <si>
    <t>Mạc Xuân</t>
  </si>
  <si>
    <t>Đĩnh</t>
  </si>
  <si>
    <t>Trần Thị Mỹ</t>
  </si>
  <si>
    <t>Cao Huy</t>
  </si>
  <si>
    <t>Hoan</t>
  </si>
  <si>
    <t>Kiều Văn</t>
  </si>
  <si>
    <t>04/01/1995</t>
  </si>
  <si>
    <t>18/12/1993</t>
  </si>
  <si>
    <t>24/10/1993</t>
  </si>
  <si>
    <t>Tính</t>
  </si>
  <si>
    <t>Bùi Thị Huyền</t>
  </si>
  <si>
    <t>Tư</t>
  </si>
  <si>
    <t>Nguyễn Anh</t>
  </si>
  <si>
    <t>Văn</t>
  </si>
  <si>
    <t>11/01/1994</t>
  </si>
  <si>
    <t>Anisa BOUNTHAVONGKHAM</t>
  </si>
  <si>
    <t>25/02/1994</t>
  </si>
  <si>
    <t>Huaphan</t>
  </si>
  <si>
    <t>Cheng BOUAMAYTENGNOY</t>
  </si>
  <si>
    <t>Dindong THAMMALY</t>
  </si>
  <si>
    <t>13/12/1993</t>
  </si>
  <si>
    <t>Khamkou APHINIHANE</t>
  </si>
  <si>
    <t>Khamxay SOUKXAIXIONG</t>
  </si>
  <si>
    <t>Kong LONEMANEE</t>
  </si>
  <si>
    <t>06/01/1991</t>
  </si>
  <si>
    <t>Phaivanh LINXAYA</t>
  </si>
  <si>
    <t>15/01/1993</t>
  </si>
  <si>
    <t>Phavanh KHAMMUENHKHOUN</t>
  </si>
  <si>
    <t>Phengphone NARTRYKHOUN</t>
  </si>
  <si>
    <t>08/12/1993</t>
  </si>
  <si>
    <t>Pheuy SENGSOULITH</t>
  </si>
  <si>
    <t>Sithong CHONGMOUA</t>
  </si>
  <si>
    <t>20/01/1990</t>
  </si>
  <si>
    <t>Vanhsi VANHNASOUK</t>
  </si>
  <si>
    <t>Xay SOMPHAVONG</t>
  </si>
  <si>
    <t>Nguyễn Thị Vân</t>
  </si>
  <si>
    <t>Chính</t>
  </si>
  <si>
    <t>26/01/1994</t>
  </si>
  <si>
    <t>Đăk Nông</t>
  </si>
  <si>
    <t>Đăng</t>
  </si>
  <si>
    <t>Nguyễn Thị Bích</t>
  </si>
  <si>
    <t>18/10/1995</t>
  </si>
  <si>
    <t>Dinh</t>
  </si>
  <si>
    <t>Đào Thị</t>
  </si>
  <si>
    <t>Phạm Thảo</t>
  </si>
  <si>
    <t>03/12/1995</t>
  </si>
  <si>
    <t>Trịnh Đình</t>
  </si>
  <si>
    <t>Lê Thị Thu</t>
  </si>
  <si>
    <t>26/10/1994</t>
  </si>
  <si>
    <t>Nguyễn Thị Hoàng</t>
  </si>
  <si>
    <t>Dương Hương</t>
  </si>
  <si>
    <t xml:space="preserve">Nguyễn Thị Tuyết </t>
  </si>
  <si>
    <t>09/10/1994</t>
  </si>
  <si>
    <t>10/12/1993</t>
  </si>
  <si>
    <t>Đỗ Thị Phương</t>
  </si>
  <si>
    <t>20/10/1995</t>
  </si>
  <si>
    <t>Nguyễn Thị Thảo</t>
  </si>
  <si>
    <t>Nha</t>
  </si>
  <si>
    <t>17/02/1993</t>
  </si>
  <si>
    <t>Vương Thị</t>
  </si>
  <si>
    <t>31/12/1995</t>
  </si>
  <si>
    <t>Nụ</t>
  </si>
  <si>
    <t>Nguyễn Huệ</t>
  </si>
  <si>
    <t>09/02/1995</t>
  </si>
  <si>
    <t xml:space="preserve">Nguyễn Thị Khánh </t>
  </si>
  <si>
    <t>The</t>
  </si>
  <si>
    <t>Tình</t>
  </si>
  <si>
    <t>Nguyễn Kiều</t>
  </si>
  <si>
    <t>Hà Cẩm</t>
  </si>
  <si>
    <t>Trần Thị Tố</t>
  </si>
  <si>
    <t>Lê Thế</t>
  </si>
  <si>
    <t>Vỹ</t>
  </si>
  <si>
    <t>Hiempheng PHENGSENGKHAM</t>
  </si>
  <si>
    <t>25/01/1992</t>
  </si>
  <si>
    <t>Yaemoua NORPOR</t>
  </si>
  <si>
    <t>10/09/1991</t>
  </si>
  <si>
    <t>Nguyễn Thị Trung</t>
  </si>
  <si>
    <t>Đào Thị Ngọc</t>
  </si>
  <si>
    <t>20/01/1995</t>
  </si>
  <si>
    <t>Nguyễn Thế</t>
  </si>
  <si>
    <t>Nguyễn Thị Anh</t>
  </si>
  <si>
    <t>Ngô Tiến</t>
  </si>
  <si>
    <t>22/12/1994</t>
  </si>
  <si>
    <t>19/12/1995</t>
  </si>
  <si>
    <t>23/12/1995</t>
  </si>
  <si>
    <t>Đinh Thị Ngọc</t>
  </si>
  <si>
    <t>Hân</t>
  </si>
  <si>
    <t>Hảo</t>
  </si>
  <si>
    <t>06/01/1994</t>
  </si>
  <si>
    <t>Trịnh Thu</t>
  </si>
  <si>
    <t>Lê Thị Thanh</t>
  </si>
  <si>
    <t>Nghiêm Thị</t>
  </si>
  <si>
    <t>Vũ Thanh</t>
  </si>
  <si>
    <t>28/10/1994</t>
  </si>
  <si>
    <t>Lê Thị Hải</t>
  </si>
  <si>
    <t>Hoàng Quỳnh</t>
  </si>
  <si>
    <t>26/11/1995</t>
  </si>
  <si>
    <t>Lê Thị Thùy</t>
  </si>
  <si>
    <t>Lê Trung</t>
  </si>
  <si>
    <t>Nguyễn Huy</t>
  </si>
  <si>
    <t>Dương Thị Thu</t>
  </si>
  <si>
    <t>Nguyễn Thị Hiền</t>
  </si>
  <si>
    <t>Toán</t>
  </si>
  <si>
    <t>SX</t>
  </si>
  <si>
    <t>K</t>
  </si>
  <si>
    <t>TB</t>
  </si>
  <si>
    <t>Y</t>
  </si>
  <si>
    <r>
      <t>Ghi chú:</t>
    </r>
    <r>
      <rPr>
        <i/>
        <sz val="10"/>
        <rFont val="Times New Roman"/>
        <family val="1"/>
      </rPr>
      <t xml:space="preserve"> Xếp loại Xuất sắc: từ 3.60 đến 4.00; Giỏi: từ 3.20 đến 3.59; Khá: từ 2.50 đến 3.19; Trung bình: từ 2.00 đến 2.49; Yếu: từ 1.00 đến 1.99; Kém: dưới 1.00;</t>
    </r>
  </si>
  <si>
    <t>GDTC 2</t>
  </si>
  <si>
    <t>Chu Thị Quỳnh</t>
  </si>
  <si>
    <t>Nguyễn Lan</t>
  </si>
  <si>
    <t>Đỗ Ngọc</t>
  </si>
  <si>
    <t>Ngô Thị Ngọc</t>
  </si>
  <si>
    <t>10/11/1995</t>
  </si>
  <si>
    <t>Phạm Huyền</t>
  </si>
  <si>
    <t>Lê Quỳnh</t>
  </si>
  <si>
    <t>Nguyệt</t>
  </si>
  <si>
    <t>Nguyễn Ánh</t>
  </si>
  <si>
    <t>Trương Ngọc</t>
  </si>
  <si>
    <t>Thuyên</t>
  </si>
  <si>
    <t>Hoàng Thị Tú</t>
  </si>
  <si>
    <t>Ngô Hải</t>
  </si>
  <si>
    <t>Nguyễn Thị Hải</t>
  </si>
  <si>
    <t>04/11/1995</t>
  </si>
  <si>
    <t>30/11/1995</t>
  </si>
  <si>
    <t>12/10/1994</t>
  </si>
  <si>
    <t>04/11/1994</t>
  </si>
  <si>
    <t>27/02/1995</t>
  </si>
  <si>
    <t>22/10/1994</t>
  </si>
  <si>
    <t>Hướng</t>
  </si>
  <si>
    <t>Khuyên</t>
  </si>
  <si>
    <t xml:space="preserve">Bùi Thị </t>
  </si>
  <si>
    <t xml:space="preserve">Cao Thị Thu </t>
  </si>
  <si>
    <t>Ma Thị</t>
  </si>
  <si>
    <t xml:space="preserve">Trần Lê </t>
  </si>
  <si>
    <t>Nguyễn Hải Cát</t>
  </si>
  <si>
    <t>Lý Thu</t>
  </si>
  <si>
    <t>Phạm Thị Hoài</t>
  </si>
  <si>
    <t>Trọng</t>
  </si>
  <si>
    <t>Nguyễn Thị Hà</t>
  </si>
  <si>
    <t>Mùa Thị</t>
  </si>
  <si>
    <t>Vàng</t>
  </si>
  <si>
    <t>28/02/1994</t>
  </si>
  <si>
    <t>31/12/1994</t>
  </si>
  <si>
    <t>29/01/1995</t>
  </si>
  <si>
    <t>26/01/1993</t>
  </si>
  <si>
    <t>Ngọ Thị Thu</t>
  </si>
  <si>
    <t>Cao Thị</t>
  </si>
  <si>
    <t>Toàn</t>
  </si>
  <si>
    <t>Ngô Thị Lan</t>
  </si>
  <si>
    <t>04/02/1994</t>
  </si>
  <si>
    <t>Hà Hoàng</t>
  </si>
  <si>
    <t>Stt</t>
  </si>
  <si>
    <t>TBC</t>
  </si>
  <si>
    <t>TRƯỜNG CĐSP BẮC NINH</t>
  </si>
  <si>
    <t xml:space="preserve">Xuân </t>
  </si>
  <si>
    <t>06/5/1993</t>
  </si>
  <si>
    <t>33.556</t>
  </si>
  <si>
    <t>33.557</t>
  </si>
  <si>
    <t>33.558</t>
  </si>
  <si>
    <t>33.559</t>
  </si>
  <si>
    <t>33.560</t>
  </si>
  <si>
    <t>33.561</t>
  </si>
  <si>
    <t>33.562</t>
  </si>
  <si>
    <t>33.563</t>
  </si>
  <si>
    <t>33.564</t>
  </si>
  <si>
    <t>33.565</t>
  </si>
  <si>
    <t>33.566</t>
  </si>
  <si>
    <t>33.567</t>
  </si>
  <si>
    <t>33.568</t>
  </si>
  <si>
    <t>33.569</t>
  </si>
  <si>
    <t>33.570</t>
  </si>
  <si>
    <t>33.571</t>
  </si>
  <si>
    <t>33.572</t>
  </si>
  <si>
    <t>33.573</t>
  </si>
  <si>
    <t>33.574</t>
  </si>
  <si>
    <t>33.575</t>
  </si>
  <si>
    <t>33.576</t>
  </si>
  <si>
    <t>33.577</t>
  </si>
  <si>
    <t>33.578</t>
  </si>
  <si>
    <t>33.579</t>
  </si>
  <si>
    <t>33.580</t>
  </si>
  <si>
    <t>33.581</t>
  </si>
  <si>
    <t>33.582</t>
  </si>
  <si>
    <t>33.583</t>
  </si>
  <si>
    <t>33.584</t>
  </si>
  <si>
    <t>33.585</t>
  </si>
  <si>
    <t>33.586</t>
  </si>
  <si>
    <t>33.587</t>
  </si>
  <si>
    <t>33.588</t>
  </si>
  <si>
    <t>33.590</t>
  </si>
  <si>
    <t>33.591</t>
  </si>
  <si>
    <t>33.592</t>
  </si>
  <si>
    <t>33.593</t>
  </si>
  <si>
    <t>33.594</t>
  </si>
  <si>
    <t>33.595</t>
  </si>
  <si>
    <t>33.596</t>
  </si>
  <si>
    <t>33.597</t>
  </si>
  <si>
    <t>33.598</t>
  </si>
  <si>
    <t>33.599</t>
  </si>
  <si>
    <t>33.600</t>
  </si>
  <si>
    <t>33.601</t>
  </si>
  <si>
    <t>33.602</t>
  </si>
  <si>
    <t>33.603</t>
  </si>
  <si>
    <t>33.604</t>
  </si>
  <si>
    <t>33.605</t>
  </si>
  <si>
    <t>33.606</t>
  </si>
  <si>
    <t>33.607</t>
  </si>
  <si>
    <t>33.608</t>
  </si>
  <si>
    <t>33.609</t>
  </si>
  <si>
    <t>33.610</t>
  </si>
  <si>
    <t>33.611</t>
  </si>
  <si>
    <t>33.612</t>
  </si>
  <si>
    <t>33.613</t>
  </si>
  <si>
    <t>33.614</t>
  </si>
  <si>
    <t>33.615</t>
  </si>
  <si>
    <t>33.616</t>
  </si>
  <si>
    <t>33.617</t>
  </si>
  <si>
    <t>33.618</t>
  </si>
  <si>
    <t>33.619</t>
  </si>
  <si>
    <t>33.621</t>
  </si>
  <si>
    <t>33.624</t>
  </si>
  <si>
    <t>33.625</t>
  </si>
  <si>
    <t>33.626</t>
  </si>
  <si>
    <t>33.628</t>
  </si>
  <si>
    <t>33.629</t>
  </si>
  <si>
    <t>33.630</t>
  </si>
  <si>
    <t>33.631</t>
  </si>
  <si>
    <t>33.632</t>
  </si>
  <si>
    <t>33.633</t>
  </si>
  <si>
    <t>33.634</t>
  </si>
  <si>
    <t>33.635</t>
  </si>
  <si>
    <t>33.636</t>
  </si>
  <si>
    <t>33.637</t>
  </si>
  <si>
    <t>33.638</t>
  </si>
  <si>
    <t>33.639</t>
  </si>
  <si>
    <t>33.640</t>
  </si>
  <si>
    <t>33.641</t>
  </si>
  <si>
    <t>33.642</t>
  </si>
  <si>
    <t>33.643</t>
  </si>
  <si>
    <t>33.644</t>
  </si>
  <si>
    <t>33.645</t>
  </si>
  <si>
    <t>33.646</t>
  </si>
  <si>
    <t>33.647</t>
  </si>
  <si>
    <t>33.648</t>
  </si>
  <si>
    <t>33.649</t>
  </si>
  <si>
    <t>33.650</t>
  </si>
  <si>
    <t>33.651</t>
  </si>
  <si>
    <t>33.652</t>
  </si>
  <si>
    <t>33.653</t>
  </si>
  <si>
    <t>33.654</t>
  </si>
  <si>
    <t>33.656</t>
  </si>
  <si>
    <t>33.657</t>
  </si>
  <si>
    <t>33.659</t>
  </si>
  <si>
    <t>33.660</t>
  </si>
  <si>
    <t>33.661</t>
  </si>
  <si>
    <t>33.662</t>
  </si>
  <si>
    <t>33.663</t>
  </si>
  <si>
    <t>33.665</t>
  </si>
  <si>
    <t>33.666</t>
  </si>
  <si>
    <t>33.667</t>
  </si>
  <si>
    <t>33.668</t>
  </si>
  <si>
    <t>33.669</t>
  </si>
  <si>
    <t>33.670</t>
  </si>
  <si>
    <t>33.671</t>
  </si>
  <si>
    <t>33.672</t>
  </si>
  <si>
    <t>33.673</t>
  </si>
  <si>
    <t>33.674</t>
  </si>
  <si>
    <t>33.675</t>
  </si>
  <si>
    <t>33.676</t>
  </si>
  <si>
    <t>33.677</t>
  </si>
  <si>
    <t>33.678</t>
  </si>
  <si>
    <t>33.679</t>
  </si>
  <si>
    <t>33.680</t>
  </si>
  <si>
    <t>33.682</t>
  </si>
  <si>
    <t>33.683</t>
  </si>
  <si>
    <t>33.684</t>
  </si>
  <si>
    <t>33.685</t>
  </si>
  <si>
    <t>24/9/1994</t>
  </si>
  <si>
    <t>33.686</t>
  </si>
  <si>
    <t>33.687</t>
  </si>
  <si>
    <t>33.688</t>
  </si>
  <si>
    <t>33.689</t>
  </si>
  <si>
    <t>33.690</t>
  </si>
  <si>
    <t>33.691</t>
  </si>
  <si>
    <t>33.692</t>
  </si>
  <si>
    <t>33.693</t>
  </si>
  <si>
    <t>33.695</t>
  </si>
  <si>
    <t>33.696</t>
  </si>
  <si>
    <t>33.399</t>
  </si>
  <si>
    <t>33.400</t>
  </si>
  <si>
    <t>10/8/1995</t>
  </si>
  <si>
    <t>33.401</t>
  </si>
  <si>
    <t>26/8/1995</t>
  </si>
  <si>
    <t>33.402</t>
  </si>
  <si>
    <t>12/9/1995</t>
  </si>
  <si>
    <t>33.403</t>
  </si>
  <si>
    <t>26/9/1994</t>
  </si>
  <si>
    <t>33.404</t>
  </si>
  <si>
    <t>33.405</t>
  </si>
  <si>
    <t>01/7/1995</t>
  </si>
  <si>
    <t>33.407</t>
  </si>
  <si>
    <t>20/9/1995</t>
  </si>
  <si>
    <t>33.408</t>
  </si>
  <si>
    <t>12/6/1993</t>
  </si>
  <si>
    <t>33.409</t>
  </si>
  <si>
    <t>26/3/1995</t>
  </si>
  <si>
    <t>33.410</t>
  </si>
  <si>
    <t>22/8/1995</t>
  </si>
  <si>
    <t>33.411</t>
  </si>
  <si>
    <t>33.412</t>
  </si>
  <si>
    <t>17/9/1995</t>
  </si>
  <si>
    <t>33.413</t>
  </si>
  <si>
    <t>27/8/1995</t>
  </si>
  <si>
    <t>33.414</t>
  </si>
  <si>
    <t>05/6/1995</t>
  </si>
  <si>
    <t>33.415</t>
  </si>
  <si>
    <t>20/8/1994</t>
  </si>
  <si>
    <t>33.416</t>
  </si>
  <si>
    <t>10/3/1995</t>
  </si>
  <si>
    <t>33.417</t>
  </si>
  <si>
    <t>19/3/1994</t>
  </si>
  <si>
    <t>33.418</t>
  </si>
  <si>
    <t>33.419</t>
  </si>
  <si>
    <t>33.420</t>
  </si>
  <si>
    <t>33.421</t>
  </si>
  <si>
    <t>02/4/1995</t>
  </si>
  <si>
    <t>33.422</t>
  </si>
  <si>
    <t>03/7/1995</t>
  </si>
  <si>
    <t>33.423</t>
  </si>
  <si>
    <t>33.424</t>
  </si>
  <si>
    <t>33.425</t>
  </si>
  <si>
    <t>33.426</t>
  </si>
  <si>
    <t>16/5/1995</t>
  </si>
  <si>
    <t>33.427</t>
  </si>
  <si>
    <t>11/3/1995</t>
  </si>
  <si>
    <t>33.428</t>
  </si>
  <si>
    <t>03/3/1995</t>
  </si>
  <si>
    <t>33.429</t>
  </si>
  <si>
    <t>20/4/1987</t>
  </si>
  <si>
    <t>33.430</t>
  </si>
  <si>
    <t>33.431</t>
  </si>
  <si>
    <t>33.445</t>
  </si>
  <si>
    <t xml:space="preserve">Nguyễn Trường </t>
  </si>
  <si>
    <t>11/3/1993</t>
  </si>
  <si>
    <t>33.446</t>
  </si>
  <si>
    <t>Tô Việt</t>
  </si>
  <si>
    <t>33.447</t>
  </si>
  <si>
    <t>33.448</t>
  </si>
  <si>
    <t>28/8/1995</t>
  </si>
  <si>
    <t>33.449</t>
  </si>
  <si>
    <t>Bế Hồng</t>
  </si>
  <si>
    <t>Chiến</t>
  </si>
  <si>
    <t>06/7/1993</t>
  </si>
  <si>
    <t>33.450</t>
  </si>
  <si>
    <t>18/9/1995</t>
  </si>
  <si>
    <t>33.451</t>
  </si>
  <si>
    <t>Đức</t>
  </si>
  <si>
    <t>TP HCM</t>
  </si>
  <si>
    <t>33.452</t>
  </si>
  <si>
    <t>Đinh Văn</t>
  </si>
  <si>
    <t>Dũng</t>
  </si>
  <si>
    <t>33.453</t>
  </si>
  <si>
    <t>Đỗ Văn</t>
  </si>
  <si>
    <t>33.455</t>
  </si>
  <si>
    <t>22/9/1995</t>
  </si>
  <si>
    <t>33.456</t>
  </si>
  <si>
    <t>01/12/1994</t>
  </si>
  <si>
    <t>33.457</t>
  </si>
  <si>
    <t>20/6/1995</t>
  </si>
  <si>
    <t>33.459</t>
  </si>
  <si>
    <t>33.460</t>
  </si>
  <si>
    <t>24/6/1995</t>
  </si>
  <si>
    <t xml:space="preserve">Đào Thị </t>
  </si>
  <si>
    <t>33.462</t>
  </si>
  <si>
    <t>Chu Văn</t>
  </si>
  <si>
    <t>12/5/1995</t>
  </si>
  <si>
    <t>33.463</t>
  </si>
  <si>
    <t>18/8/1995</t>
  </si>
  <si>
    <t>33.464</t>
  </si>
  <si>
    <t>33.465</t>
  </si>
  <si>
    <t>12/8/1995</t>
  </si>
  <si>
    <t>33.466</t>
  </si>
  <si>
    <t>My</t>
  </si>
  <si>
    <t>18/7/1995</t>
  </si>
  <si>
    <t>33.467</t>
  </si>
  <si>
    <t>14/4/1995</t>
  </si>
  <si>
    <t>Vình Phúc</t>
  </si>
  <si>
    <t>33.468</t>
  </si>
  <si>
    <t>02/9/1995</t>
  </si>
  <si>
    <t>33.469</t>
  </si>
  <si>
    <t>Đoàn Thị Ngọc</t>
  </si>
  <si>
    <t>33.470</t>
  </si>
  <si>
    <t>Phúc</t>
  </si>
  <si>
    <t>33.472</t>
  </si>
  <si>
    <t xml:space="preserve">Nguyễn Thị Ánh </t>
  </si>
  <si>
    <t>17/02/1995</t>
  </si>
  <si>
    <t>33.473</t>
  </si>
  <si>
    <t>24/3/1995</t>
  </si>
  <si>
    <t>10/5/1995</t>
  </si>
  <si>
    <t xml:space="preserve">Nguyễn Thị Minh </t>
  </si>
  <si>
    <t xml:space="preserve">Nguyễn Thị Hà </t>
  </si>
  <si>
    <t>07/9/1995</t>
  </si>
  <si>
    <t xml:space="preserve">Thân Thị </t>
  </si>
  <si>
    <t>10/6/1994</t>
  </si>
  <si>
    <t>33.432</t>
  </si>
  <si>
    <t>33.433</t>
  </si>
  <si>
    <t>25/8/1993</t>
  </si>
  <si>
    <t>33.434</t>
  </si>
  <si>
    <t>33.435</t>
  </si>
  <si>
    <t>06/6/1994</t>
  </si>
  <si>
    <t>33.436</t>
  </si>
  <si>
    <t>03/6/1991</t>
  </si>
  <si>
    <t>33.437</t>
  </si>
  <si>
    <t>33.438</t>
  </si>
  <si>
    <t>33.439</t>
  </si>
  <si>
    <t>19/5/1992</t>
  </si>
  <si>
    <t>33.440</t>
  </si>
  <si>
    <t>33.441</t>
  </si>
  <si>
    <t>01/6/1991</t>
  </si>
  <si>
    <t>33.442</t>
  </si>
  <si>
    <t>33.443</t>
  </si>
  <si>
    <t>14/6/1992</t>
  </si>
  <si>
    <t>33.444</t>
  </si>
  <si>
    <t>29/3/1994</t>
  </si>
  <si>
    <t>16/3/1995</t>
  </si>
  <si>
    <t>18/5/1995</t>
  </si>
  <si>
    <t>06/8/1995</t>
  </si>
  <si>
    <t>20/4/1994</t>
  </si>
  <si>
    <t>21/6/1995</t>
  </si>
  <si>
    <t>20/7/1995</t>
  </si>
  <si>
    <t>28/9/1995</t>
  </si>
  <si>
    <t>17/8/1995</t>
  </si>
  <si>
    <t>14/7/1995</t>
  </si>
  <si>
    <t>27/7/1995</t>
  </si>
  <si>
    <t>23/9/1995</t>
  </si>
  <si>
    <t>06/3/1995</t>
  </si>
  <si>
    <t>19/5/1995</t>
  </si>
  <si>
    <t>19/9/1994</t>
  </si>
  <si>
    <t>26/6/1994</t>
  </si>
  <si>
    <t>01/5/1994</t>
  </si>
  <si>
    <t>24/6/1994</t>
  </si>
  <si>
    <t>11/4/1995</t>
  </si>
  <si>
    <t>09/8/1995</t>
  </si>
  <si>
    <t>16/4/1994</t>
  </si>
  <si>
    <t>10/9/1994</t>
  </si>
  <si>
    <t>26/7/1995</t>
  </si>
  <si>
    <t>10/6/1995</t>
  </si>
  <si>
    <t xml:space="preserve">Thảo </t>
  </si>
  <si>
    <t>33.001</t>
  </si>
  <si>
    <t>33.002</t>
  </si>
  <si>
    <t>33.003</t>
  </si>
  <si>
    <t>33.004</t>
  </si>
  <si>
    <t>33.005</t>
  </si>
  <si>
    <t>33.006</t>
  </si>
  <si>
    <t>33.008</t>
  </si>
  <si>
    <t>33.009</t>
  </si>
  <si>
    <t>33.010</t>
  </si>
  <si>
    <t>33.011</t>
  </si>
  <si>
    <t>33.012</t>
  </si>
  <si>
    <t>33.013</t>
  </si>
  <si>
    <t>33.015</t>
  </si>
  <si>
    <t>33.016</t>
  </si>
  <si>
    <t>33.017</t>
  </si>
  <si>
    <t>33.018</t>
  </si>
  <si>
    <t>33.019</t>
  </si>
  <si>
    <t>33.020</t>
  </si>
  <si>
    <t>33.021</t>
  </si>
  <si>
    <t>33.022</t>
  </si>
  <si>
    <t>33.023</t>
  </si>
  <si>
    <t>33.024</t>
  </si>
  <si>
    <t>33.025</t>
  </si>
  <si>
    <t>33.026</t>
  </si>
  <si>
    <t>33.027</t>
  </si>
  <si>
    <t>33.028</t>
  </si>
  <si>
    <t>33.029</t>
  </si>
  <si>
    <t>33.030</t>
  </si>
  <si>
    <t>33.032</t>
  </si>
  <si>
    <t>33.033</t>
  </si>
  <si>
    <t>33.034</t>
  </si>
  <si>
    <t>33.035</t>
  </si>
  <si>
    <t>33.036</t>
  </si>
  <si>
    <t>33.037</t>
  </si>
  <si>
    <t>33.038</t>
  </si>
  <si>
    <t>33.039</t>
  </si>
  <si>
    <t>33.040</t>
  </si>
  <si>
    <t>33.041</t>
  </si>
  <si>
    <t>33.042</t>
  </si>
  <si>
    <t>33.044</t>
  </si>
  <si>
    <t>33.045</t>
  </si>
  <si>
    <t>33.047</t>
  </si>
  <si>
    <t>33.048</t>
  </si>
  <si>
    <t>33.049</t>
  </si>
  <si>
    <t>33.051</t>
  </si>
  <si>
    <t>33.052</t>
  </si>
  <si>
    <t xml:space="preserve">Phương </t>
  </si>
  <si>
    <t>09/4/1994</t>
  </si>
  <si>
    <t>33.057</t>
  </si>
  <si>
    <t>01/01/1992</t>
  </si>
  <si>
    <t>33.058</t>
  </si>
  <si>
    <t>33.059</t>
  </si>
  <si>
    <t>Cúc</t>
  </si>
  <si>
    <t>07/10/1994</t>
  </si>
  <si>
    <t>33.060</t>
  </si>
  <si>
    <t>Diễm</t>
  </si>
  <si>
    <t>33.061</t>
  </si>
  <si>
    <t>Lê Ngọc</t>
  </si>
  <si>
    <t>Kon Tum</t>
  </si>
  <si>
    <t>33.062</t>
  </si>
  <si>
    <t>33.063</t>
  </si>
  <si>
    <t>05/01/1995</t>
  </si>
  <si>
    <t>33.064</t>
  </si>
  <si>
    <t>33.065</t>
  </si>
  <si>
    <t>33.066</t>
  </si>
  <si>
    <t>33.067</t>
  </si>
  <si>
    <t>33.068</t>
  </si>
  <si>
    <t>33.070</t>
  </si>
  <si>
    <t>33.072</t>
  </si>
  <si>
    <t>33.073</t>
  </si>
  <si>
    <t>03/01/1994</t>
  </si>
  <si>
    <t>33.074</t>
  </si>
  <si>
    <t>33.075</t>
  </si>
  <si>
    <t>23/10/1994</t>
  </si>
  <si>
    <t>33.076</t>
  </si>
  <si>
    <t>Chu Hương</t>
  </si>
  <si>
    <t>17/11/1995</t>
  </si>
  <si>
    <t>33.077</t>
  </si>
  <si>
    <t>Lê Kim</t>
  </si>
  <si>
    <t>17/11/1994</t>
  </si>
  <si>
    <t>33.078</t>
  </si>
  <si>
    <t>Đàm Thị Ngọc</t>
  </si>
  <si>
    <t>33.079</t>
  </si>
  <si>
    <t>Ngô Thị Thanh</t>
  </si>
  <si>
    <t>33.080</t>
  </si>
  <si>
    <t>Nhài</t>
  </si>
  <si>
    <t>33.081</t>
  </si>
  <si>
    <t>33.082</t>
  </si>
  <si>
    <t>33.083</t>
  </si>
  <si>
    <t>33.084</t>
  </si>
  <si>
    <t>21/02/1994</t>
  </si>
  <si>
    <t>33.085</t>
  </si>
  <si>
    <t>Ngô Lệ</t>
  </si>
  <si>
    <t>33.086</t>
  </si>
  <si>
    <t>33.087</t>
  </si>
  <si>
    <t>Vũ Văn</t>
  </si>
  <si>
    <t>24/02/1994</t>
  </si>
  <si>
    <t>33.088</t>
  </si>
  <si>
    <t>33.089</t>
  </si>
  <si>
    <t>Trần Thị Kim</t>
  </si>
  <si>
    <t>33.091</t>
  </si>
  <si>
    <t>33.092</t>
  </si>
  <si>
    <t>33.093</t>
  </si>
  <si>
    <t>Toan</t>
  </si>
  <si>
    <t>22/02/1994</t>
  </si>
  <si>
    <t>33.094</t>
  </si>
  <si>
    <t>Chu Thị Huyền</t>
  </si>
  <si>
    <t>33.095</t>
  </si>
  <si>
    <t>33.096</t>
  </si>
  <si>
    <t>33.098</t>
  </si>
  <si>
    <t>Hoàng Thị Cẩm</t>
  </si>
  <si>
    <t>33.099</t>
  </si>
  <si>
    <t>33.100</t>
  </si>
  <si>
    <t>Út</t>
  </si>
  <si>
    <t>33.101</t>
  </si>
  <si>
    <t>Lê Thị Quỳnh</t>
  </si>
  <si>
    <t>33.102</t>
  </si>
  <si>
    <t>09/12/1995</t>
  </si>
  <si>
    <t>33.103</t>
  </si>
  <si>
    <t>12/12/1992</t>
  </si>
  <si>
    <t>33.104</t>
  </si>
  <si>
    <t>33.105</t>
  </si>
  <si>
    <t>33.106</t>
  </si>
  <si>
    <t>33.107</t>
  </si>
  <si>
    <t>33.108</t>
  </si>
  <si>
    <t>33.109</t>
  </si>
  <si>
    <t>33.110</t>
  </si>
  <si>
    <t>33.111</t>
  </si>
  <si>
    <t>33.112</t>
  </si>
  <si>
    <t>33.113</t>
  </si>
  <si>
    <t>33.114</t>
  </si>
  <si>
    <t>33.115</t>
  </si>
  <si>
    <t>33.116</t>
  </si>
  <si>
    <t>33.117</t>
  </si>
  <si>
    <t>33.118</t>
  </si>
  <si>
    <t>33.119</t>
  </si>
  <si>
    <t>33.120</t>
  </si>
  <si>
    <t>33.121</t>
  </si>
  <si>
    <t>33.122</t>
  </si>
  <si>
    <t>33.123</t>
  </si>
  <si>
    <t>33.124</t>
  </si>
  <si>
    <t>33.125</t>
  </si>
  <si>
    <t>33.126</t>
  </si>
  <si>
    <t>33.127</t>
  </si>
  <si>
    <t>33.128</t>
  </si>
  <si>
    <t>33.129</t>
  </si>
  <si>
    <t>33.130</t>
  </si>
  <si>
    <t>33.131</t>
  </si>
  <si>
    <t>33.132</t>
  </si>
  <si>
    <t>33.133</t>
  </si>
  <si>
    <t>33.134</t>
  </si>
  <si>
    <t>33.135</t>
  </si>
  <si>
    <t>33.136</t>
  </si>
  <si>
    <t>33.137</t>
  </si>
  <si>
    <t>33.138</t>
  </si>
  <si>
    <t>33.139</t>
  </si>
  <si>
    <t>33.140</t>
  </si>
  <si>
    <t>33.141</t>
  </si>
  <si>
    <t>33.142</t>
  </si>
  <si>
    <t>33.143</t>
  </si>
  <si>
    <t>33.144</t>
  </si>
  <si>
    <t>33.145</t>
  </si>
  <si>
    <t>33.146</t>
  </si>
  <si>
    <t>33.148</t>
  </si>
  <si>
    <t>33.149</t>
  </si>
  <si>
    <t>33.150</t>
  </si>
  <si>
    <t>33.151</t>
  </si>
  <si>
    <t>33.152</t>
  </si>
  <si>
    <t>33.154</t>
  </si>
  <si>
    <t>33.155</t>
  </si>
  <si>
    <t>33.156</t>
  </si>
  <si>
    <t>33.157</t>
  </si>
  <si>
    <t>33.158</t>
  </si>
  <si>
    <t>33.159</t>
  </si>
  <si>
    <t>33.160</t>
  </si>
  <si>
    <t>33.161</t>
  </si>
  <si>
    <t>33.162</t>
  </si>
  <si>
    <t>33.163</t>
  </si>
  <si>
    <t>33.164</t>
  </si>
  <si>
    <t>33.165</t>
  </si>
  <si>
    <t>33.166</t>
  </si>
  <si>
    <t>33.167</t>
  </si>
  <si>
    <t>33.168</t>
  </si>
  <si>
    <t>33.169</t>
  </si>
  <si>
    <t>33.170</t>
  </si>
  <si>
    <t>33.171</t>
  </si>
  <si>
    <t>33.172</t>
  </si>
  <si>
    <t>33.173</t>
  </si>
  <si>
    <t>33.174</t>
  </si>
  <si>
    <t>33.175</t>
  </si>
  <si>
    <t>33.176</t>
  </si>
  <si>
    <t>33.177</t>
  </si>
  <si>
    <t>33.178</t>
  </si>
  <si>
    <t>33.179</t>
  </si>
  <si>
    <t>33.180</t>
  </si>
  <si>
    <t>33.181</t>
  </si>
  <si>
    <t>33.182</t>
  </si>
  <si>
    <t>33.184</t>
  </si>
  <si>
    <t>33.185</t>
  </si>
  <si>
    <t>33.186</t>
  </si>
  <si>
    <t>33.187</t>
  </si>
  <si>
    <t>33.188</t>
  </si>
  <si>
    <t>33.189</t>
  </si>
  <si>
    <t>33.190</t>
  </si>
  <si>
    <t>33.191</t>
  </si>
  <si>
    <t>33.192</t>
  </si>
  <si>
    <t>33.193</t>
  </si>
  <si>
    <t>33.194</t>
  </si>
  <si>
    <t>33.195</t>
  </si>
  <si>
    <t>33.196</t>
  </si>
  <si>
    <t>33.198</t>
  </si>
  <si>
    <t>33.199</t>
  </si>
  <si>
    <t>33.200</t>
  </si>
  <si>
    <t>33.202</t>
  </si>
  <si>
    <t>33.203</t>
  </si>
  <si>
    <t>33.204</t>
  </si>
  <si>
    <t>33.205</t>
  </si>
  <si>
    <t>33.206</t>
  </si>
  <si>
    <t>33.207</t>
  </si>
  <si>
    <t>33.208</t>
  </si>
  <si>
    <t>33.209</t>
  </si>
  <si>
    <t>33.210</t>
  </si>
  <si>
    <t>33.211</t>
  </si>
  <si>
    <t>33.212</t>
  </si>
  <si>
    <t>33.213</t>
  </si>
  <si>
    <t>33.214</t>
  </si>
  <si>
    <t>33.215</t>
  </si>
  <si>
    <t>33.216</t>
  </si>
  <si>
    <t>33.217</t>
  </si>
  <si>
    <t>33.218</t>
  </si>
  <si>
    <t>33.220</t>
  </si>
  <si>
    <t>33.221</t>
  </si>
  <si>
    <t>33.222</t>
  </si>
  <si>
    <t>33.223</t>
  </si>
  <si>
    <t>33.224</t>
  </si>
  <si>
    <t>33.225</t>
  </si>
  <si>
    <t>33.226</t>
  </si>
  <si>
    <t>33.227</t>
  </si>
  <si>
    <t>33.228</t>
  </si>
  <si>
    <t>33.229</t>
  </si>
  <si>
    <t>33.230</t>
  </si>
  <si>
    <t>33.231</t>
  </si>
  <si>
    <t>33.232</t>
  </si>
  <si>
    <t>33.233</t>
  </si>
  <si>
    <t>33.234</t>
  </si>
  <si>
    <t>33.235</t>
  </si>
  <si>
    <t>33.236</t>
  </si>
  <si>
    <t>33.237</t>
  </si>
  <si>
    <t>33.238</t>
  </si>
  <si>
    <t>33.239</t>
  </si>
  <si>
    <t>33.240</t>
  </si>
  <si>
    <t>33.241</t>
  </si>
  <si>
    <t>33.242</t>
  </si>
  <si>
    <t>33.243</t>
  </si>
  <si>
    <t>33.244</t>
  </si>
  <si>
    <t>33.245</t>
  </si>
  <si>
    <t>33.246</t>
  </si>
  <si>
    <t>33.247</t>
  </si>
  <si>
    <t>33.248</t>
  </si>
  <si>
    <t>33.249</t>
  </si>
  <si>
    <t>33.250</t>
  </si>
  <si>
    <t>33.251</t>
  </si>
  <si>
    <t>33.252</t>
  </si>
  <si>
    <t>33.253</t>
  </si>
  <si>
    <t>33.254</t>
  </si>
  <si>
    <t>33.255</t>
  </si>
  <si>
    <t>33.256</t>
  </si>
  <si>
    <t>33.257</t>
  </si>
  <si>
    <t>33.258</t>
  </si>
  <si>
    <t>33.260</t>
  </si>
  <si>
    <t>33.261</t>
  </si>
  <si>
    <t>33.262</t>
  </si>
  <si>
    <t>33.263</t>
  </si>
  <si>
    <t>33.264</t>
  </si>
  <si>
    <t>33.265</t>
  </si>
  <si>
    <t>33.266</t>
  </si>
  <si>
    <t>33.267</t>
  </si>
  <si>
    <t>33.268</t>
  </si>
  <si>
    <t>33.269</t>
  </si>
  <si>
    <t>33.270</t>
  </si>
  <si>
    <t>33.271</t>
  </si>
  <si>
    <t>33.272</t>
  </si>
  <si>
    <t>33.273</t>
  </si>
  <si>
    <t>33.274</t>
  </si>
  <si>
    <t>33.275</t>
  </si>
  <si>
    <t>33.276</t>
  </si>
  <si>
    <t>33.277</t>
  </si>
  <si>
    <t>33.278</t>
  </si>
  <si>
    <t>33.279</t>
  </si>
  <si>
    <t>33.280</t>
  </si>
  <si>
    <t>33.281</t>
  </si>
  <si>
    <t>33.282</t>
  </si>
  <si>
    <t>33.283</t>
  </si>
  <si>
    <t>33.284</t>
  </si>
  <si>
    <t>33.285</t>
  </si>
  <si>
    <t xml:space="preserve">Hảo </t>
  </si>
  <si>
    <t>28/5/1993</t>
  </si>
  <si>
    <t xml:space="preserve">Trần Thị Bích </t>
  </si>
  <si>
    <t xml:space="preserve">Hồng </t>
  </si>
  <si>
    <t xml:space="preserve">Ngô Thu </t>
  </si>
  <si>
    <t>04/5/1994</t>
  </si>
  <si>
    <t>33.286</t>
  </si>
  <si>
    <t>33.287</t>
  </si>
  <si>
    <t>33.288</t>
  </si>
  <si>
    <t>33.289</t>
  </si>
  <si>
    <t>33.290</t>
  </si>
  <si>
    <t>33.291</t>
  </si>
  <si>
    <t>33.292</t>
  </si>
  <si>
    <t>33.293</t>
  </si>
  <si>
    <t>33.294</t>
  </si>
  <si>
    <t>33.295</t>
  </si>
  <si>
    <t>33.296</t>
  </si>
  <si>
    <t>33.297</t>
  </si>
  <si>
    <t>33.298</t>
  </si>
  <si>
    <t>33.299</t>
  </si>
  <si>
    <t>33.300</t>
  </si>
  <si>
    <t>33.302</t>
  </si>
  <si>
    <t>33.303</t>
  </si>
  <si>
    <t>33.304</t>
  </si>
  <si>
    <t>33.305</t>
  </si>
  <si>
    <t>33.306</t>
  </si>
  <si>
    <t>33.307</t>
  </si>
  <si>
    <t>33.309</t>
  </si>
  <si>
    <t>33.310</t>
  </si>
  <si>
    <t>33.311</t>
  </si>
  <si>
    <t>33.312</t>
  </si>
  <si>
    <t>33.313</t>
  </si>
  <si>
    <t>33.314</t>
  </si>
  <si>
    <t>33.315</t>
  </si>
  <si>
    <t>33.316</t>
  </si>
  <si>
    <t>33.317</t>
  </si>
  <si>
    <t>33.318</t>
  </si>
  <si>
    <t>33.319</t>
  </si>
  <si>
    <t>33.320</t>
  </si>
  <si>
    <t>33.322</t>
  </si>
  <si>
    <t>33.323</t>
  </si>
  <si>
    <t>33.324</t>
  </si>
  <si>
    <t>33.325</t>
  </si>
  <si>
    <t>33.326</t>
  </si>
  <si>
    <t>33.327</t>
  </si>
  <si>
    <t>33.328</t>
  </si>
  <si>
    <t>33.329</t>
  </si>
  <si>
    <t>33.330</t>
  </si>
  <si>
    <t>33.331</t>
  </si>
  <si>
    <t>33.332</t>
  </si>
  <si>
    <t>33.333</t>
  </si>
  <si>
    <t>33.334</t>
  </si>
  <si>
    <t>33.335</t>
  </si>
  <si>
    <t>33.336</t>
  </si>
  <si>
    <t>33.337</t>
  </si>
  <si>
    <t>33.340</t>
  </si>
  <si>
    <t>33.341</t>
  </si>
  <si>
    <t>33.342</t>
  </si>
  <si>
    <t>33.343</t>
  </si>
  <si>
    <t>33.344</t>
  </si>
  <si>
    <t>33.345</t>
  </si>
  <si>
    <t>13/3/1989</t>
  </si>
  <si>
    <t>16/4/1995</t>
  </si>
  <si>
    <t>05/3/1995</t>
  </si>
  <si>
    <t>03/7/1994</t>
  </si>
  <si>
    <t>08/8/1994</t>
  </si>
  <si>
    <t>14/8/1995</t>
  </si>
  <si>
    <t>19/8/1995</t>
  </si>
  <si>
    <t>18/6/1995</t>
  </si>
  <si>
    <t>28/5/1995</t>
  </si>
  <si>
    <t>20/3/1995</t>
  </si>
  <si>
    <t>04/3/1995</t>
  </si>
  <si>
    <t>03/8/1995</t>
  </si>
  <si>
    <t>12/9/1994</t>
  </si>
  <si>
    <t>13/3/1995</t>
  </si>
  <si>
    <t>29/7/1995</t>
  </si>
  <si>
    <t>08/9/1995</t>
  </si>
  <si>
    <t>31/7/1994</t>
  </si>
  <si>
    <t>14/6/1995</t>
  </si>
  <si>
    <t>01/6/1995</t>
  </si>
  <si>
    <t>05/5/1995</t>
  </si>
  <si>
    <t>23/6/1995</t>
  </si>
  <si>
    <t>04/9/1995</t>
  </si>
  <si>
    <t>03/4/1995</t>
  </si>
  <si>
    <t>13/8/1995</t>
  </si>
  <si>
    <t>16/7/1995</t>
  </si>
  <si>
    <t>29/9/1994</t>
  </si>
  <si>
    <t>16/9/1995</t>
  </si>
  <si>
    <t>17/4/1995</t>
  </si>
  <si>
    <t>04/4/1995</t>
  </si>
  <si>
    <t>15/9/1995</t>
  </si>
  <si>
    <t>15/7/1995</t>
  </si>
  <si>
    <t>17/7/1995</t>
  </si>
  <si>
    <t>13/4/1995</t>
  </si>
  <si>
    <t>30/10/1994</t>
  </si>
  <si>
    <t>15/8/1995</t>
  </si>
  <si>
    <t>19/4/1995</t>
  </si>
  <si>
    <t>05/4/1995</t>
  </si>
  <si>
    <t>20/8/1995</t>
  </si>
  <si>
    <t>10/4/1995</t>
  </si>
  <si>
    <t>18/4/1994</t>
  </si>
  <si>
    <t>10/9/1987</t>
  </si>
  <si>
    <t>24/7/1995</t>
  </si>
  <si>
    <t>16/6/1995</t>
  </si>
  <si>
    <t>11/5/1994</t>
  </si>
  <si>
    <t>02/3/1995</t>
  </si>
  <si>
    <t>13/5/1994</t>
  </si>
  <si>
    <t>31/3/1995</t>
  </si>
  <si>
    <t>24/8/1995</t>
  </si>
  <si>
    <t>26/6/1995</t>
  </si>
  <si>
    <t xml:space="preserve">Kiều Thị </t>
  </si>
  <si>
    <t>15/11/1994</t>
  </si>
  <si>
    <t>33.43 B</t>
  </si>
  <si>
    <t>K32 BL</t>
  </si>
  <si>
    <t xml:space="preserve">l00-==== 
</t>
  </si>
  <si>
    <t>Bắc Kạn</t>
  </si>
  <si>
    <t>33.043</t>
  </si>
  <si>
    <t>33.046</t>
  </si>
  <si>
    <t>33.050</t>
  </si>
  <si>
    <t>33.007</t>
  </si>
  <si>
    <t>33.014</t>
  </si>
  <si>
    <t xml:space="preserve">Đàm Thị Thu </t>
  </si>
  <si>
    <t>33.454</t>
  </si>
  <si>
    <t>33.458</t>
  </si>
  <si>
    <t>33.471</t>
  </si>
  <si>
    <t>33.377</t>
  </si>
  <si>
    <t>33.378</t>
  </si>
  <si>
    <t>33.379</t>
  </si>
  <si>
    <t>33.380</t>
  </si>
  <si>
    <t>33.381</t>
  </si>
  <si>
    <t>33.382</t>
  </si>
  <si>
    <t>33.383</t>
  </si>
  <si>
    <t>33.384</t>
  </si>
  <si>
    <t>33.385</t>
  </si>
  <si>
    <t>33.386</t>
  </si>
  <si>
    <t>33.387</t>
  </si>
  <si>
    <t>33.388</t>
  </si>
  <si>
    <t>33.389</t>
  </si>
  <si>
    <t>33.390</t>
  </si>
  <si>
    <t>33.391</t>
  </si>
  <si>
    <t>33.392</t>
  </si>
  <si>
    <t>33.393</t>
  </si>
  <si>
    <t>33.394</t>
  </si>
  <si>
    <t>33.395</t>
  </si>
  <si>
    <t>33.396</t>
  </si>
  <si>
    <t>33.397</t>
  </si>
  <si>
    <t>33.398</t>
  </si>
  <si>
    <t>33.406</t>
  </si>
  <si>
    <t>33.338</t>
  </si>
  <si>
    <t>33.339</t>
  </si>
  <si>
    <t>33.346</t>
  </si>
  <si>
    <t>33.347</t>
  </si>
  <si>
    <t>33.348</t>
  </si>
  <si>
    <t>33.349</t>
  </si>
  <si>
    <t>33.350</t>
  </si>
  <si>
    <t>33.351</t>
  </si>
  <si>
    <t>33.352</t>
  </si>
  <si>
    <t>33.353</t>
  </si>
  <si>
    <t>33.354</t>
  </si>
  <si>
    <t>33.355</t>
  </si>
  <si>
    <t>33.356</t>
  </si>
  <si>
    <t>33.357</t>
  </si>
  <si>
    <t>33.358</t>
  </si>
  <si>
    <t>33.359</t>
  </si>
  <si>
    <t>33.360</t>
  </si>
  <si>
    <t>33.361</t>
  </si>
  <si>
    <t>33.362</t>
  </si>
  <si>
    <t>33.363</t>
  </si>
  <si>
    <t>33.364</t>
  </si>
  <si>
    <t>33.365</t>
  </si>
  <si>
    <t>33.366</t>
  </si>
  <si>
    <t>33.367</t>
  </si>
  <si>
    <t>33.368</t>
  </si>
  <si>
    <t>33.369</t>
  </si>
  <si>
    <t>33.370</t>
  </si>
  <si>
    <t>33.371</t>
  </si>
  <si>
    <t>33.372</t>
  </si>
  <si>
    <t>33.373</t>
  </si>
  <si>
    <t>33.374</t>
  </si>
  <si>
    <t>33.375</t>
  </si>
  <si>
    <t>33.376</t>
  </si>
  <si>
    <t>33.053</t>
  </si>
  <si>
    <t>33.054</t>
  </si>
  <si>
    <t>33.055</t>
  </si>
  <si>
    <t>33.056</t>
  </si>
  <si>
    <t>33.069</t>
  </si>
  <si>
    <t>33.071</t>
  </si>
  <si>
    <t>33.090</t>
  </si>
  <si>
    <t>33.097</t>
  </si>
  <si>
    <t>33.147</t>
  </si>
  <si>
    <t>33.153</t>
  </si>
  <si>
    <t>33.183</t>
  </si>
  <si>
    <t>33.197</t>
  </si>
  <si>
    <t>33.201</t>
  </si>
  <si>
    <t>33.219</t>
  </si>
  <si>
    <t>33.259</t>
  </si>
  <si>
    <t>33.301</t>
  </si>
  <si>
    <t>33.308</t>
  </si>
  <si>
    <t>33.321</t>
  </si>
  <si>
    <t>Tổng số 12 sinh viên, trong đó: Xuất sắc: 01; Giỏi: 04; Khá: 03; Trung bình: 04; Yếu: 0; Kém: 0.</t>
  </si>
  <si>
    <t>`</t>
  </si>
  <si>
    <t xml:space="preserve"> </t>
  </si>
  <si>
    <t>25/11/1994</t>
  </si>
  <si>
    <t>BẢNG ĐIỂM HỌC PHẦN HỌC KÌ 6 LỚP CĐSP TOÁN TIN 33A KHÓA HỌC 2013 - 2016 (LẦN 1)</t>
  </si>
  <si>
    <t>BẢNG ĐIỂM HỌC PHẦN THAY THẾ KLTN LỚP CĐSP TOÁN TIN 33A KHÓA HỌC 2013 - 2016 (LẦN 1)</t>
  </si>
  <si>
    <t>BẢNG ĐIỂM HỌC PHẦN THAY THẾ LKTN LỚP CĐSP TOÁN TIN 33B KHÓA HỌC 2013 - 2016 (LẦN 1)</t>
  </si>
  <si>
    <t>BẢNG ĐIỂM HỌC PHẦN THAY THẾ LKTN LỚP CĐSP LÍ - KTCN 33 KHÓA HỌC 2013 - 2016 (LẦN 1)</t>
  </si>
  <si>
    <t>BẢNG ĐIỂM HỌC PHẦN THAY THẾ KLTN LỚP CĐSP VĂN - ĐỊA 33 KHÓA HỌC 2013 - 2016 (LẦN 1)</t>
  </si>
  <si>
    <t>BẢNG ĐIỂM HỌC PHẦN THAY THẾ LKTN LỚP CĐSP VĂN - SỬ 33 KHÓA HỌC 2013 - 2016 (LẦN 1)</t>
  </si>
  <si>
    <t>BẢNG ĐIỂM HỌC PHẦN  THAY THẾ LKTN LỚP CĐSP TIẾNG ANH 33 KHÓA HỌC 2013 - 2016 (LẦN 1)</t>
  </si>
  <si>
    <t>BẢNG ĐIỂM HỌC PHẦN THAY THẾ KLTN LỚP CĐ TIỂU HỌC 33A KHÓA HỌC 2013 - 2016 (LẦN 1)</t>
  </si>
  <si>
    <t>BẢNG ĐIỂM HỌC PHẦN THAY THẾ KLTN LỚP CĐ TIỂU HỌC 33B KHÓA HỌC 2013 - 2016 (LẦN 1)</t>
  </si>
  <si>
    <t>BẢNG ĐIỂM HỌC PHẦN THAY THẾ KLTN LỚP CĐ TIỂU HỌC 33D KHÓA HỌC 2013 - 2016 (LẦN 1)</t>
  </si>
  <si>
    <t>BẢNG ĐIỂM HỌC PHẦN THAY THẾ KLTN LỚP CĐ TIỂU HỌC 33G KHÓA HỌC 2013 - 2016 (LẦN 1)</t>
  </si>
  <si>
    <t>.</t>
  </si>
  <si>
    <t>Giáo dục hành vi văn hóa cho trẻ</t>
  </si>
  <si>
    <t>Tổ chức môi trường hoạt động cho trẻ mầm non</t>
  </si>
  <si>
    <t>Cơ sở dữ liệu</t>
  </si>
  <si>
    <t xml:space="preserve">Bài tập cực trị đại số, hình học và giá trị hàm </t>
  </si>
  <si>
    <t xml:space="preserve">Thiết kế bản vẽ 2D </t>
  </si>
  <si>
    <t>Phương pháp toán lý</t>
  </si>
  <si>
    <t>Địa lý các khu vực Việt Nam</t>
  </si>
  <si>
    <t xml:space="preserve"> Lịch sử Việt Nam chuyên sâu (giai đoạn từ 1919 - 1954)</t>
  </si>
  <si>
    <t xml:space="preserve">Thi pháp học hiện đại  </t>
  </si>
  <si>
    <t>Kiến thức ngôn ngữ nâng cao</t>
  </si>
  <si>
    <t>Kỹ năng ngôn ngữ nâng cao</t>
  </si>
  <si>
    <t>Phương pháp dạy học toán tiểu học chuyên sâu</t>
  </si>
  <si>
    <t>Các kỹ năng dạy học tiếng Việt ở tiểu học</t>
  </si>
  <si>
    <t>LKL</t>
  </si>
  <si>
    <t>33.521</t>
  </si>
  <si>
    <t>33.522</t>
  </si>
  <si>
    <t>33.523</t>
  </si>
  <si>
    <t>33.524</t>
  </si>
  <si>
    <t>33.525</t>
  </si>
  <si>
    <t>33.526</t>
  </si>
  <si>
    <t>33.527</t>
  </si>
  <si>
    <t>33.528</t>
  </si>
  <si>
    <t>33.529</t>
  </si>
  <si>
    <t>33.530</t>
  </si>
  <si>
    <t>33.531</t>
  </si>
  <si>
    <t>33.532</t>
  </si>
  <si>
    <t>33.533</t>
  </si>
  <si>
    <t>33.534</t>
  </si>
  <si>
    <t>33.535</t>
  </si>
  <si>
    <t>33.536</t>
  </si>
  <si>
    <t>33.537</t>
  </si>
  <si>
    <t>33.538</t>
  </si>
  <si>
    <t>33.539</t>
  </si>
  <si>
    <t>33.540</t>
  </si>
  <si>
    <t>33.541</t>
  </si>
  <si>
    <t>33.542</t>
  </si>
  <si>
    <t>33.543</t>
  </si>
  <si>
    <t>33.544</t>
  </si>
  <si>
    <t>33.545</t>
  </si>
  <si>
    <t>33.546</t>
  </si>
  <si>
    <t>33.547</t>
  </si>
  <si>
    <t>33.548</t>
  </si>
  <si>
    <t>33.549</t>
  </si>
  <si>
    <t>33.550</t>
  </si>
  <si>
    <t>33.551</t>
  </si>
  <si>
    <t>33.552</t>
  </si>
  <si>
    <t>33.553</t>
  </si>
  <si>
    <t>33.554</t>
  </si>
  <si>
    <t>33.555</t>
  </si>
  <si>
    <t>33.622</t>
  </si>
  <si>
    <t>33.623</t>
  </si>
  <si>
    <t>33.627</t>
  </si>
  <si>
    <t>33.658</t>
  </si>
  <si>
    <t>33.681</t>
  </si>
  <si>
    <t>33.694</t>
  </si>
  <si>
    <t>Bắc Ninh, ngày........ tháng ...... năm........</t>
  </si>
  <si>
    <t xml:space="preserve">            TRƯỜNG CĐSP BẮC NINH</t>
  </si>
  <si>
    <t>BẢNG ĐIỂM HỌC PHẦN THAY THẾ KLTN LỚP CĐ TIỂU HỌC 33E KHÓA HỌC 2013 - 2016 (LẦN 1)</t>
  </si>
  <si>
    <t>BẢNG ĐIỂM HỌC PHẦN THAY THẾ KLTN LỚP CĐ TIỂU HỌC 33C KHÓA HỌC 2013 - 2016 (LẦN 1)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</si>
</sst>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d/mm/"/>
    <numFmt numFmtId="166" formatCode=";;;"/>
    <numFmt numFmtId="167" formatCode="0.0"/>
    <numFmt numFmtId="168" formatCode="#,##0\ &quot;₫&quot;;\-#,##0\ &quot;₫&quot;"/>
    <numFmt numFmtId="169" formatCode="#,##0\ &quot;₫&quot;;[Red]\-#,##0\ &quot;₫&quot;"/>
    <numFmt numFmtId="170" formatCode="#,##0.00\ &quot;₫&quot;;\-#,##0.00\ &quot;₫&quot;"/>
    <numFmt numFmtId="171" formatCode="#,##0.00\ &quot;₫&quot;;[Red]\-#,##0.00\ &quot;₫&quot;"/>
    <numFmt numFmtId="172" formatCode="_-* #,##0\ &quot;₫&quot;_-;\-* #,##0\ &quot;₫&quot;_-;_-* &quot;-&quot;\ &quot;₫&quot;_-;_-@_-"/>
    <numFmt numFmtId="173" formatCode="_-* #,##0\ _₫_-;\-* #,##0\ _₫_-;_-* &quot;-&quot;\ _₫_-;_-@_-"/>
    <numFmt numFmtId="174" formatCode="_-* #,##0.00\ &quot;₫&quot;_-;\-* #,##0.00\ &quot;₫&quot;_-;_-* &quot;-&quot;??\ &quot;₫&quot;_-;_-@_-"/>
    <numFmt numFmtId="175" formatCode="_-* #,##0.00\ _₫_-;\-* #,##0.00\ _₫_-;_-* &quot;-&quot;??\ _₫_-;_-@_-"/>
    <numFmt numFmtId="176" formatCode="dd/mm/yyyy;@"/>
    <numFmt numFmtId="177" formatCode="#,##0\ &quot;F&quot;;[Red]\-#,##0\ &quot;F&quot;"/>
    <numFmt numFmtId="178" formatCode="#,##0.00\ &quot;F&quot;;\-#,##0.00\ &quot;F&quot;"/>
    <numFmt numFmtId="179" formatCode="#,##0\ &quot;$&quot;_);[Red]\(#,##0\ &quot;$&quot;\)"/>
    <numFmt numFmtId="180" formatCode="_-* #,##0_-;\-* #,##0_-;_-* &quot;-&quot;_-;_-@_-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0.000"/>
    <numFmt numFmtId="185" formatCode="&quot;￥&quot;#,##0;&quot;￥&quot;\-#,##0"/>
    <numFmt numFmtId="186" formatCode="#,##0\ &quot;DM&quot;;\-#,##0\ &quot;DM&quot;"/>
    <numFmt numFmtId="187" formatCode="0.000%"/>
    <numFmt numFmtId="188" formatCode="0.000"/>
    <numFmt numFmtId="189" formatCode="&quot;$&quot;#,##0;[Red]\-&quot;$&quot;#,##0"/>
    <numFmt numFmtId="190" formatCode="mm/dd/yyyy"/>
    <numFmt numFmtId="191" formatCode="&quot;\&quot;#,##0;[Red]&quot;\&quot;\-#,##0"/>
    <numFmt numFmtId="192" formatCode="&quot;\&quot;#,##0.00;[Red]&quot;\&quot;\-#,##0.00"/>
    <numFmt numFmtId="193" formatCode="#,##0\ &quot;kr&quot;;\-#,##0\ &quot;kr&quot;"/>
    <numFmt numFmtId="194" formatCode="&quot;?&quot;#,##0;&quot;?&quot;\-#,##0"/>
    <numFmt numFmtId="195" formatCode="_-&quot;£&quot;* #,##0_-;\-&quot;£&quot;* #,##0_-;_-&quot;£&quot;* &quot;-&quot;_-;_-@_-"/>
    <numFmt numFmtId="196" formatCode="d/m/yyyy"/>
    <numFmt numFmtId="197" formatCode="dd/m/yyyy;@"/>
    <numFmt numFmtId="198" formatCode="dd/m/yyyy"/>
    <numFmt numFmtId="199" formatCode="&quot;$&quot;#,##0;\-&quot;$&quot;#,##0"/>
    <numFmt numFmtId="200" formatCode="&quot;$&quot;#,##0.00;\-&quot;$&quot;#,##0.00"/>
    <numFmt numFmtId="201" formatCode="&quot;$&quot;#,##0.00;[Red]\-&quot;$&quot;#,##0.00"/>
    <numFmt numFmtId="202" formatCode="0.00;[Red]0.00"/>
    <numFmt numFmtId="203" formatCode="#,##0.000"/>
    <numFmt numFmtId="204" formatCode="#,##0.0000"/>
    <numFmt numFmtId="205" formatCode="#,##0.0"/>
    <numFmt numFmtId="206" formatCode="dd/mm/yy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dd/mm/yyyy"/>
  </numFmts>
  <fonts count="79">
    <font>
      <sz val="12"/>
      <name val="Times New Roman"/>
      <family val="0"/>
    </font>
    <font>
      <sz val="11"/>
      <name val="??"/>
      <family val="3"/>
    </font>
    <font>
      <sz val="14"/>
      <name val="??"/>
      <family val="3"/>
    </font>
    <font>
      <sz val="12"/>
      <name val="????"/>
      <family val="0"/>
    </font>
    <font>
      <sz val="12"/>
      <name val="???"/>
      <family val="3"/>
    </font>
    <font>
      <sz val="12"/>
      <name val="Courier"/>
      <family val="3"/>
    </font>
    <font>
      <sz val="10"/>
      <name val="?? ??"/>
      <family val="1"/>
    </font>
    <font>
      <sz val="11"/>
      <name val="–¾’©"/>
      <family val="1"/>
    </font>
    <font>
      <b/>
      <u val="single"/>
      <sz val="14"/>
      <color indexed="8"/>
      <name val=".VnBook-AntiquaH"/>
      <family val="2"/>
    </font>
    <font>
      <sz val="11"/>
      <name val=".VnTime"/>
      <family val="0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2"/>
      <name val="¹UAAA¼"/>
      <family val="3"/>
    </font>
    <font>
      <sz val="12"/>
      <name val="¹ÙÅÁÃ¼"/>
      <family val="1"/>
    </font>
    <font>
      <sz val="10"/>
      <name val="Arial"/>
      <family val="0"/>
    </font>
    <font>
      <sz val="11"/>
      <color indexed="20"/>
      <name val="Calibri"/>
      <family val="2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.VnTime"/>
      <family val="1"/>
    </font>
    <font>
      <i/>
      <sz val="11"/>
      <color indexed="23"/>
      <name val="Calibri"/>
      <family val="2"/>
    </font>
    <font>
      <u val="single"/>
      <sz val="10"/>
      <color indexed="36"/>
      <name val=".VnArial"/>
      <family val="0"/>
    </font>
    <font>
      <sz val="10"/>
      <name val=".VnTime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name val=".VnTimeH"/>
      <family val="2"/>
    </font>
    <font>
      <u val="single"/>
      <sz val="10"/>
      <color indexed="12"/>
      <name val=".Vn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7"/>
      <name val=".VnHelvetInsH"/>
      <family val="2"/>
    </font>
    <font>
      <i/>
      <sz val="8"/>
      <name val=".VnAvantH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9"/>
      <name val="Arial"/>
      <family val="2"/>
    </font>
    <font>
      <sz val="11"/>
      <name val="돋움"/>
      <family val="3"/>
    </font>
    <font>
      <sz val="10"/>
      <name val="굴림체"/>
      <family val="3"/>
    </font>
    <font>
      <sz val="10"/>
      <name val=" "/>
      <family val="1"/>
    </font>
    <font>
      <sz val="8"/>
      <name val="Times New Roman"/>
      <family val="1"/>
    </font>
    <font>
      <sz val="10"/>
      <name val=".VnArial"/>
      <family val="0"/>
    </font>
    <font>
      <b/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u val="single"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u val="single"/>
      <sz val="8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Hocky1"/>
      <family val="0"/>
    </font>
    <font>
      <b/>
      <sz val="11"/>
      <name val="Times New Roman"/>
      <family val="1"/>
    </font>
    <font>
      <sz val="11"/>
      <name val="Hocky1"/>
      <family val="0"/>
    </font>
    <font>
      <b/>
      <sz val="14"/>
      <color indexed="8"/>
      <name val="Times New Roman"/>
      <family val="0"/>
    </font>
    <font>
      <i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hair">
        <color indexed="22"/>
      </top>
      <bottom>
        <color indexed="63"/>
      </bottom>
    </border>
    <border>
      <left style="double"/>
      <right style="thin"/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194" fontId="1" fillId="0" borderId="0" applyFont="0" applyFill="0" applyBorder="0" applyAlignment="0" applyProtection="0"/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80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189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>
      <alignment/>
      <protection/>
    </xf>
    <xf numFmtId="0" fontId="8" fillId="2" borderId="0">
      <alignment/>
      <protection/>
    </xf>
    <xf numFmtId="0" fontId="9" fillId="2" borderId="0">
      <alignment/>
      <protection/>
    </xf>
    <xf numFmtId="0" fontId="9" fillId="2" borderId="0">
      <alignment/>
      <protection/>
    </xf>
    <xf numFmtId="0" fontId="8" fillId="2" borderId="0">
      <alignment/>
      <protection/>
    </xf>
    <xf numFmtId="0" fontId="10" fillId="2" borderId="0">
      <alignment/>
      <protection/>
    </xf>
    <xf numFmtId="0" fontId="9" fillId="2" borderId="0">
      <alignment/>
      <protection/>
    </xf>
    <xf numFmtId="0" fontId="9" fillId="2" borderId="0">
      <alignment/>
      <protection/>
    </xf>
    <xf numFmtId="0" fontId="10" fillId="2" borderId="0">
      <alignment/>
      <protection/>
    </xf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2" borderId="0">
      <alignment/>
      <protection/>
    </xf>
    <xf numFmtId="0" fontId="9" fillId="2" borderId="0">
      <alignment/>
      <protection/>
    </xf>
    <xf numFmtId="0" fontId="9" fillId="2" borderId="0">
      <alignment/>
      <protection/>
    </xf>
    <xf numFmtId="0" fontId="12" fillId="2" borderId="0">
      <alignment/>
      <protection/>
    </xf>
    <xf numFmtId="0" fontId="13" fillId="0" borderId="0">
      <alignment wrapText="1"/>
      <protection/>
    </xf>
    <xf numFmtId="0" fontId="9" fillId="0" borderId="0">
      <alignment wrapText="1"/>
      <protection/>
    </xf>
    <xf numFmtId="0" fontId="9" fillId="0" borderId="0">
      <alignment wrapText="1"/>
      <protection/>
    </xf>
    <xf numFmtId="0" fontId="13" fillId="0" borderId="0">
      <alignment wrapText="1"/>
      <protection/>
    </xf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5" fillId="0" borderId="0" applyFont="0" applyFill="0" applyBorder="0" applyAlignment="0" applyProtection="0"/>
    <xf numFmtId="192" fontId="16" fillId="0" borderId="0" applyFont="0" applyFill="0" applyBorder="0" applyAlignment="0" applyProtection="0"/>
    <xf numFmtId="0" fontId="15" fillId="0" borderId="0" applyFont="0" applyFill="0" applyBorder="0" applyAlignment="0" applyProtection="0"/>
    <xf numFmtId="191" fontId="16" fillId="0" borderId="0" applyFont="0" applyFill="0" applyBorder="0" applyAlignment="0" applyProtection="0"/>
    <xf numFmtId="0" fontId="15" fillId="0" borderId="0" applyFont="0" applyFill="0" applyBorder="0" applyAlignment="0" applyProtection="0"/>
    <xf numFmtId="177" fontId="17" fillId="0" borderId="0" applyFont="0" applyFill="0" applyBorder="0" applyAlignment="0" applyProtection="0"/>
    <xf numFmtId="0" fontId="15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18" fillId="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37" fontId="19" fillId="0" borderId="0">
      <alignment/>
      <protection/>
    </xf>
    <xf numFmtId="0" fontId="20" fillId="0" borderId="0">
      <alignment/>
      <protection/>
    </xf>
    <xf numFmtId="188" fontId="17" fillId="0" borderId="0" applyFill="0" applyBorder="0" applyAlignment="0">
      <protection/>
    </xf>
    <xf numFmtId="0" fontId="21" fillId="2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23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2" fontId="17" fillId="0" borderId="0" applyFont="0" applyFill="0" applyBorder="0" applyAlignment="0" applyProtection="0"/>
    <xf numFmtId="0" fontId="25" fillId="0" borderId="0" applyNumberFormat="0" applyFill="0" applyBorder="0" applyAlignment="0" applyProtection="0"/>
    <xf numFmtId="3" fontId="26" fillId="0" borderId="0">
      <alignment/>
      <protection/>
    </xf>
    <xf numFmtId="0" fontId="27" fillId="5" borderId="0" applyNumberFormat="0" applyBorder="0" applyAlignment="0" applyProtection="0"/>
    <xf numFmtId="38" fontId="28" fillId="2" borderId="0" applyNumberFormat="0" applyBorder="0" applyAlignment="0" applyProtection="0"/>
    <xf numFmtId="0" fontId="29" fillId="0" borderId="3" applyNumberFormat="0" applyAlignment="0" applyProtection="0"/>
    <xf numFmtId="0" fontId="29" fillId="0" borderId="4">
      <alignment horizontal="left" vertical="center"/>
      <protection/>
    </xf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49" fontId="33" fillId="0" borderId="8">
      <alignment vertical="center"/>
      <protection/>
    </xf>
    <xf numFmtId="0" fontId="34" fillId="0" borderId="0" applyNumberFormat="0" applyFill="0" applyBorder="0" applyAlignment="0" applyProtection="0"/>
    <xf numFmtId="0" fontId="35" fillId="8" borderId="1" applyNumberFormat="0" applyAlignment="0" applyProtection="0"/>
    <xf numFmtId="10" fontId="28" fillId="22" borderId="8" applyNumberFormat="0" applyBorder="0" applyAlignment="0" applyProtection="0"/>
    <xf numFmtId="0" fontId="36" fillId="0" borderId="9" applyNumberFormat="0" applyFill="0" applyAlignment="0" applyProtection="0"/>
    <xf numFmtId="195" fontId="17" fillId="0" borderId="10">
      <alignment/>
      <protection/>
    </xf>
    <xf numFmtId="0" fontId="37" fillId="0" borderId="0" applyNumberFormat="0" applyFont="0" applyFill="0" applyAlignment="0">
      <protection/>
    </xf>
    <xf numFmtId="0" fontId="38" fillId="23" borderId="0" applyNumberFormat="0" applyBorder="0" applyAlignment="0" applyProtection="0"/>
    <xf numFmtId="193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3" fillId="0" borderId="0">
      <alignment/>
      <protection/>
    </xf>
    <xf numFmtId="0" fontId="0" fillId="22" borderId="11" applyNumberFormat="0" applyFont="0" applyAlignment="0" applyProtection="0"/>
    <xf numFmtId="0" fontId="39" fillId="2" borderId="12" applyNumberFormat="0" applyAlignment="0" applyProtection="0"/>
    <xf numFmtId="9" fontId="0" fillId="0" borderId="0" applyFont="0" applyFill="0" applyBorder="0" applyAlignment="0" applyProtection="0"/>
    <xf numFmtId="10" fontId="17" fillId="0" borderId="0" applyFont="0" applyFill="0" applyBorder="0" applyAlignment="0" applyProtection="0"/>
    <xf numFmtId="0" fontId="40" fillId="0" borderId="13" applyProtection="0">
      <alignment horizontal="center" vertical="center"/>
    </xf>
    <xf numFmtId="0" fontId="41" fillId="0" borderId="14" applyFont="0" applyBorder="0">
      <alignment horizontal="center" vertical="center"/>
      <protection/>
    </xf>
    <xf numFmtId="0" fontId="42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0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8" fillId="0" borderId="0">
      <alignment/>
      <protection/>
    </xf>
    <xf numFmtId="0" fontId="37" fillId="0" borderId="0">
      <alignment/>
      <protection/>
    </xf>
    <xf numFmtId="180" fontId="49" fillId="0" borderId="0" applyFont="0" applyFill="0" applyBorder="0" applyAlignment="0" applyProtection="0"/>
    <xf numFmtId="181" fontId="49" fillId="0" borderId="0" applyFont="0" applyFill="0" applyBorder="0" applyAlignment="0" applyProtection="0"/>
    <xf numFmtId="186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5" fontId="50" fillId="0" borderId="0" applyFont="0" applyFill="0" applyBorder="0" applyAlignment="0" applyProtection="0"/>
    <xf numFmtId="184" fontId="50" fillId="0" borderId="0" applyFont="0" applyFill="0" applyBorder="0" applyAlignment="0" applyProtection="0"/>
    <xf numFmtId="0" fontId="51" fillId="0" borderId="0">
      <alignment/>
      <protection/>
    </xf>
    <xf numFmtId="0" fontId="17" fillId="0" borderId="0">
      <alignment/>
      <protection/>
    </xf>
    <xf numFmtId="182" fontId="49" fillId="0" borderId="0" applyFont="0" applyFill="0" applyBorder="0" applyAlignment="0" applyProtection="0"/>
    <xf numFmtId="6" fontId="5" fillId="0" borderId="0" applyFont="0" applyFill="0" applyBorder="0" applyAlignment="0" applyProtection="0"/>
    <xf numFmtId="183" fontId="49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0" fillId="0" borderId="0">
      <alignment vertical="center"/>
      <protection/>
    </xf>
  </cellStyleXfs>
  <cellXfs count="442">
    <xf numFmtId="0" fontId="0" fillId="0" borderId="0" xfId="0" applyAlignment="1">
      <alignment/>
    </xf>
    <xf numFmtId="0" fontId="17" fillId="0" borderId="0" xfId="138">
      <alignment/>
      <protection/>
    </xf>
    <xf numFmtId="0" fontId="17" fillId="5" borderId="0" xfId="138" applyFill="1">
      <alignment/>
      <protection/>
    </xf>
    <xf numFmtId="0" fontId="53" fillId="0" borderId="0" xfId="0" applyFont="1" applyAlignment="1">
      <alignment/>
    </xf>
    <xf numFmtId="0" fontId="53" fillId="0" borderId="0" xfId="0" applyFont="1" applyFill="1" applyAlignment="1">
      <alignment/>
    </xf>
    <xf numFmtId="1" fontId="55" fillId="0" borderId="8" xfId="0" applyNumberFormat="1" applyFont="1" applyFill="1" applyBorder="1" applyAlignment="1">
      <alignment horizontal="center" vertical="center"/>
    </xf>
    <xf numFmtId="0" fontId="55" fillId="0" borderId="8" xfId="0" applyFont="1" applyFill="1" applyBorder="1" applyAlignment="1">
      <alignment vertical="center" wrapText="1"/>
    </xf>
    <xf numFmtId="0" fontId="53" fillId="0" borderId="0" xfId="0" applyFont="1" applyFill="1" applyAlignment="1">
      <alignment horizontal="left" vertical="center"/>
    </xf>
    <xf numFmtId="0" fontId="55" fillId="0" borderId="0" xfId="0" applyFont="1" applyFill="1" applyAlignment="1">
      <alignment horizontal="left" vertical="center"/>
    </xf>
    <xf numFmtId="0" fontId="53" fillId="0" borderId="0" xfId="0" applyFont="1" applyFill="1" applyAlignment="1">
      <alignment horizontal="center"/>
    </xf>
    <xf numFmtId="0" fontId="55" fillId="0" borderId="0" xfId="0" applyFont="1" applyFill="1" applyAlignment="1">
      <alignment/>
    </xf>
    <xf numFmtId="0" fontId="55" fillId="0" borderId="16" xfId="0" applyFont="1" applyFill="1" applyBorder="1" applyAlignment="1">
      <alignment/>
    </xf>
    <xf numFmtId="0" fontId="55" fillId="0" borderId="8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wrapText="1"/>
    </xf>
    <xf numFmtId="0" fontId="55" fillId="0" borderId="8" xfId="0" applyFont="1" applyFill="1" applyBorder="1" applyAlignment="1">
      <alignment vertical="center"/>
    </xf>
    <xf numFmtId="0" fontId="55" fillId="0" borderId="0" xfId="0" applyFont="1" applyFill="1" applyAlignment="1">
      <alignment/>
    </xf>
    <xf numFmtId="0" fontId="55" fillId="0" borderId="8" xfId="0" applyFont="1" applyFill="1" applyBorder="1" applyAlignment="1">
      <alignment/>
    </xf>
    <xf numFmtId="0" fontId="55" fillId="0" borderId="17" xfId="0" applyFont="1" applyFill="1" applyBorder="1" applyAlignment="1">
      <alignment/>
    </xf>
    <xf numFmtId="0" fontId="55" fillId="0" borderId="0" xfId="0" applyFont="1" applyAlignment="1">
      <alignment/>
    </xf>
    <xf numFmtId="0" fontId="55" fillId="0" borderId="18" xfId="0" applyFont="1" applyFill="1" applyBorder="1" applyAlignment="1">
      <alignment/>
    </xf>
    <xf numFmtId="167" fontId="53" fillId="0" borderId="0" xfId="0" applyNumberFormat="1" applyFont="1" applyAlignment="1">
      <alignment/>
    </xf>
    <xf numFmtId="167" fontId="53" fillId="0" borderId="0" xfId="0" applyNumberFormat="1" applyFont="1" applyFill="1" applyAlignment="1">
      <alignment/>
    </xf>
    <xf numFmtId="167" fontId="53" fillId="0" borderId="0" xfId="0" applyNumberFormat="1" applyFont="1" applyFill="1" applyAlignment="1">
      <alignment horizontal="center"/>
    </xf>
    <xf numFmtId="0" fontId="53" fillId="24" borderId="0" xfId="0" applyFont="1" applyFill="1" applyAlignment="1">
      <alignment/>
    </xf>
    <xf numFmtId="0" fontId="55" fillId="24" borderId="8" xfId="0" applyFont="1" applyFill="1" applyBorder="1" applyAlignment="1">
      <alignment vertical="center" wrapText="1"/>
    </xf>
    <xf numFmtId="0" fontId="53" fillId="0" borderId="0" xfId="0" applyFont="1" applyFill="1" applyAlignment="1">
      <alignment horizontal="center" vertical="center"/>
    </xf>
    <xf numFmtId="0" fontId="55" fillId="0" borderId="8" xfId="0" applyFont="1" applyFill="1" applyBorder="1" applyAlignment="1">
      <alignment horizontal="center"/>
    </xf>
    <xf numFmtId="0" fontId="56" fillId="0" borderId="0" xfId="0" applyFont="1" applyFill="1" applyAlignment="1">
      <alignment horizontal="center"/>
    </xf>
    <xf numFmtId="0" fontId="57" fillId="0" borderId="0" xfId="0" applyFont="1" applyFill="1" applyAlignment="1">
      <alignment/>
    </xf>
    <xf numFmtId="49" fontId="53" fillId="0" borderId="0" xfId="0" applyNumberFormat="1" applyFont="1" applyFill="1" applyAlignment="1">
      <alignment/>
    </xf>
    <xf numFmtId="0" fontId="55" fillId="0" borderId="0" xfId="0" applyFont="1" applyFill="1" applyAlignment="1">
      <alignment horizontal="center"/>
    </xf>
    <xf numFmtId="0" fontId="58" fillId="0" borderId="0" xfId="0" applyFont="1" applyFill="1" applyAlignment="1">
      <alignment/>
    </xf>
    <xf numFmtId="0" fontId="55" fillId="0" borderId="19" xfId="0" applyFont="1" applyFill="1" applyBorder="1" applyAlignment="1">
      <alignment horizontal="center" vertical="center" wrapText="1"/>
    </xf>
    <xf numFmtId="0" fontId="62" fillId="0" borderId="8" xfId="0" applyFont="1" applyFill="1" applyBorder="1" applyAlignment="1">
      <alignment horizontal="center" vertical="center" wrapText="1"/>
    </xf>
    <xf numFmtId="0" fontId="62" fillId="0" borderId="17" xfId="0" applyFont="1" applyFill="1" applyBorder="1" applyAlignment="1">
      <alignment horizontal="center" vertical="center" wrapText="1"/>
    </xf>
    <xf numFmtId="0" fontId="62" fillId="0" borderId="8" xfId="0" applyFont="1" applyFill="1" applyBorder="1" applyAlignment="1">
      <alignment vertical="center" wrapText="1"/>
    </xf>
    <xf numFmtId="0" fontId="62" fillId="0" borderId="0" xfId="0" applyFont="1" applyAlignment="1">
      <alignment horizontal="center" wrapText="1"/>
    </xf>
    <xf numFmtId="0" fontId="57" fillId="0" borderId="0" xfId="0" applyFont="1" applyAlignment="1">
      <alignment/>
    </xf>
    <xf numFmtId="0" fontId="62" fillId="0" borderId="8" xfId="0" applyFont="1" applyFill="1" applyBorder="1" applyAlignment="1">
      <alignment/>
    </xf>
    <xf numFmtId="0" fontId="62" fillId="0" borderId="17" xfId="0" applyFont="1" applyFill="1" applyBorder="1" applyAlignment="1">
      <alignment/>
    </xf>
    <xf numFmtId="0" fontId="62" fillId="0" borderId="18" xfId="0" applyFont="1" applyFill="1" applyBorder="1" applyAlignment="1">
      <alignment/>
    </xf>
    <xf numFmtId="0" fontId="62" fillId="0" borderId="8" xfId="0" applyFont="1" applyFill="1" applyBorder="1" applyAlignment="1">
      <alignment vertical="center"/>
    </xf>
    <xf numFmtId="167" fontId="57" fillId="0" borderId="20" xfId="0" applyNumberFormat="1" applyFont="1" applyFill="1" applyBorder="1" applyAlignment="1">
      <alignment horizontal="center" vertical="center"/>
    </xf>
    <xf numFmtId="0" fontId="60" fillId="0" borderId="0" xfId="0" applyFont="1" applyFill="1" applyAlignment="1">
      <alignment horizontal="left" vertical="center"/>
    </xf>
    <xf numFmtId="0" fontId="60" fillId="0" borderId="0" xfId="0" applyFont="1" applyFill="1" applyAlignment="1">
      <alignment/>
    </xf>
    <xf numFmtId="0" fontId="55" fillId="0" borderId="16" xfId="0" applyFont="1" applyFill="1" applyBorder="1" applyAlignment="1">
      <alignment horizontal="left"/>
    </xf>
    <xf numFmtId="0" fontId="53" fillId="0" borderId="0" xfId="0" applyFont="1" applyFill="1" applyAlignment="1">
      <alignment horizontal="left"/>
    </xf>
    <xf numFmtId="0" fontId="53" fillId="0" borderId="0" xfId="0" applyFont="1" applyFill="1" applyBorder="1" applyAlignment="1">
      <alignment/>
    </xf>
    <xf numFmtId="0" fontId="62" fillId="0" borderId="0" xfId="0" applyFont="1" applyFill="1" applyAlignment="1">
      <alignment horizontal="center" wrapText="1"/>
    </xf>
    <xf numFmtId="0" fontId="53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 horizontal="center" wrapText="1"/>
    </xf>
    <xf numFmtId="0" fontId="53" fillId="24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167" fontId="53" fillId="0" borderId="0" xfId="0" applyNumberFormat="1" applyFont="1" applyBorder="1" applyAlignment="1">
      <alignment/>
    </xf>
    <xf numFmtId="0" fontId="55" fillId="0" borderId="0" xfId="0" applyFont="1" applyFill="1" applyBorder="1" applyAlignment="1">
      <alignment/>
    </xf>
    <xf numFmtId="167" fontId="53" fillId="0" borderId="0" xfId="0" applyNumberFormat="1" applyFont="1" applyFill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63" fillId="0" borderId="0" xfId="0" applyFont="1" applyAlignment="1">
      <alignment/>
    </xf>
    <xf numFmtId="0" fontId="62" fillId="0" borderId="0" xfId="0" applyFont="1" applyBorder="1" applyAlignment="1">
      <alignment horizontal="center" wrapText="1"/>
    </xf>
    <xf numFmtId="2" fontId="53" fillId="0" borderId="0" xfId="0" applyNumberFormat="1" applyFont="1" applyAlignment="1">
      <alignment/>
    </xf>
    <xf numFmtId="0" fontId="53" fillId="0" borderId="0" xfId="0" applyFont="1" applyFill="1" applyAlignment="1" quotePrefix="1">
      <alignment/>
    </xf>
    <xf numFmtId="0" fontId="57" fillId="0" borderId="0" xfId="0" applyFont="1" applyFill="1" applyBorder="1" applyAlignment="1" quotePrefix="1">
      <alignment/>
    </xf>
    <xf numFmtId="0" fontId="57" fillId="0" borderId="0" xfId="0" applyFont="1" applyFill="1" applyAlignment="1" quotePrefix="1">
      <alignment/>
    </xf>
    <xf numFmtId="167" fontId="64" fillId="0" borderId="0" xfId="0" applyNumberFormat="1" applyFont="1" applyAlignment="1">
      <alignment/>
    </xf>
    <xf numFmtId="167" fontId="64" fillId="0" borderId="0" xfId="0" applyNumberFormat="1" applyFont="1" applyFill="1" applyAlignment="1">
      <alignment horizontal="center"/>
    </xf>
    <xf numFmtId="0" fontId="55" fillId="0" borderId="8" xfId="0" applyFont="1" applyFill="1" applyBorder="1" applyAlignment="1">
      <alignment horizontal="left" vertical="center" wrapText="1"/>
    </xf>
    <xf numFmtId="0" fontId="66" fillId="0" borderId="0" xfId="0" applyFont="1" applyFill="1" applyAlignment="1">
      <alignment vertical="center"/>
    </xf>
    <xf numFmtId="0" fontId="67" fillId="0" borderId="0" xfId="0" applyFont="1" applyFill="1" applyAlignment="1">
      <alignment horizontal="left" vertical="center"/>
    </xf>
    <xf numFmtId="0" fontId="62" fillId="0" borderId="0" xfId="0" applyFont="1" applyAlignment="1">
      <alignment horizontal="center" vertical="center" wrapText="1"/>
    </xf>
    <xf numFmtId="0" fontId="58" fillId="0" borderId="0" xfId="0" applyFont="1" applyFill="1" applyAlignment="1">
      <alignment horizontal="center"/>
    </xf>
    <xf numFmtId="0" fontId="59" fillId="0" borderId="0" xfId="0" applyFont="1" applyFill="1" applyAlignment="1">
      <alignment horizontal="left"/>
    </xf>
    <xf numFmtId="49" fontId="53" fillId="0" borderId="0" xfId="0" applyNumberFormat="1" applyFont="1" applyFill="1" applyAlignment="1">
      <alignment horizontal="left"/>
    </xf>
    <xf numFmtId="0" fontId="53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55" fillId="0" borderId="0" xfId="0" applyFont="1" applyFill="1" applyAlignment="1">
      <alignment horizontal="left"/>
    </xf>
    <xf numFmtId="167" fontId="53" fillId="0" borderId="0" xfId="0" applyNumberFormat="1" applyFont="1" applyAlignment="1">
      <alignment horizontal="left"/>
    </xf>
    <xf numFmtId="0" fontId="57" fillId="0" borderId="0" xfId="0" applyFont="1" applyFill="1" applyAlignment="1">
      <alignment horizontal="left"/>
    </xf>
    <xf numFmtId="0" fontId="62" fillId="0" borderId="0" xfId="0" applyFont="1" applyFill="1" applyAlignment="1">
      <alignment horizontal="left"/>
    </xf>
    <xf numFmtId="0" fontId="57" fillId="0" borderId="0" xfId="0" applyFont="1" applyAlignment="1">
      <alignment horizontal="left"/>
    </xf>
    <xf numFmtId="0" fontId="62" fillId="0" borderId="0" xfId="0" applyFont="1" applyAlignment="1">
      <alignment horizontal="left"/>
    </xf>
    <xf numFmtId="0" fontId="57" fillId="24" borderId="0" xfId="0" applyFont="1" applyFill="1" applyAlignment="1">
      <alignment horizontal="left"/>
    </xf>
    <xf numFmtId="0" fontId="57" fillId="0" borderId="16" xfId="0" applyFont="1" applyFill="1" applyBorder="1" applyAlignment="1">
      <alignment/>
    </xf>
    <xf numFmtId="0" fontId="62" fillId="0" borderId="4" xfId="0" applyFont="1" applyFill="1" applyBorder="1" applyAlignment="1">
      <alignment horizontal="center" vertical="center" wrapText="1"/>
    </xf>
    <xf numFmtId="0" fontId="55" fillId="0" borderId="4" xfId="0" applyFont="1" applyFill="1" applyBorder="1" applyAlignment="1">
      <alignment horizontal="center" vertical="center"/>
    </xf>
    <xf numFmtId="49" fontId="55" fillId="0" borderId="0" xfId="0" applyNumberFormat="1" applyFont="1" applyFill="1" applyAlignment="1">
      <alignment/>
    </xf>
    <xf numFmtId="49" fontId="53" fillId="0" borderId="0" xfId="0" applyNumberFormat="1" applyFont="1" applyAlignment="1">
      <alignment/>
    </xf>
    <xf numFmtId="0" fontId="57" fillId="0" borderId="20" xfId="0" applyFont="1" applyFill="1" applyBorder="1" applyAlignment="1">
      <alignment horizontal="center" vertical="center" shrinkToFit="1"/>
    </xf>
    <xf numFmtId="0" fontId="57" fillId="0" borderId="0" xfId="0" applyFont="1" applyFill="1" applyBorder="1" applyAlignment="1">
      <alignment/>
    </xf>
    <xf numFmtId="167" fontId="57" fillId="0" borderId="21" xfId="0" applyNumberFormat="1" applyFont="1" applyFill="1" applyBorder="1" applyAlignment="1">
      <alignment horizontal="center" vertical="center"/>
    </xf>
    <xf numFmtId="0" fontId="57" fillId="0" borderId="21" xfId="0" applyFont="1" applyFill="1" applyBorder="1" applyAlignment="1">
      <alignment horizontal="center" vertical="center" shrinkToFit="1"/>
    </xf>
    <xf numFmtId="0" fontId="57" fillId="0" borderId="22" xfId="0" applyFont="1" applyFill="1" applyBorder="1" applyAlignment="1">
      <alignment horizontal="center" vertical="center" shrinkToFit="1"/>
    </xf>
    <xf numFmtId="0" fontId="57" fillId="0" borderId="23" xfId="0" applyFont="1" applyFill="1" applyBorder="1" applyAlignment="1">
      <alignment/>
    </xf>
    <xf numFmtId="0" fontId="57" fillId="24" borderId="24" xfId="0" applyFont="1" applyFill="1" applyBorder="1" applyAlignment="1">
      <alignment/>
    </xf>
    <xf numFmtId="0" fontId="57" fillId="0" borderId="24" xfId="0" applyFont="1" applyBorder="1" applyAlignment="1">
      <alignment/>
    </xf>
    <xf numFmtId="0" fontId="57" fillId="24" borderId="25" xfId="0" applyFont="1" applyFill="1" applyBorder="1" applyAlignment="1">
      <alignment/>
    </xf>
    <xf numFmtId="0" fontId="57" fillId="0" borderId="24" xfId="0" applyFont="1" applyFill="1" applyBorder="1" applyAlignment="1">
      <alignment/>
    </xf>
    <xf numFmtId="167" fontId="57" fillId="0" borderId="22" xfId="0" applyNumberFormat="1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/>
    </xf>
    <xf numFmtId="167" fontId="57" fillId="24" borderId="26" xfId="0" applyNumberFormat="1" applyFont="1" applyFill="1" applyBorder="1" applyAlignment="1">
      <alignment horizontal="center" vertical="center"/>
    </xf>
    <xf numFmtId="0" fontId="57" fillId="24" borderId="0" xfId="0" applyFont="1" applyFill="1" applyAlignment="1">
      <alignment/>
    </xf>
    <xf numFmtId="0" fontId="57" fillId="0" borderId="19" xfId="0" applyFont="1" applyFill="1" applyBorder="1" applyAlignment="1">
      <alignment horizontal="center" vertical="center" shrinkToFit="1"/>
    </xf>
    <xf numFmtId="167" fontId="57" fillId="0" borderId="21" xfId="0" applyNumberFormat="1" applyFont="1" applyFill="1" applyBorder="1" applyAlignment="1">
      <alignment horizontal="center" vertical="center" wrapText="1"/>
    </xf>
    <xf numFmtId="167" fontId="57" fillId="0" borderId="22" xfId="0" applyNumberFormat="1" applyFont="1" applyFill="1" applyBorder="1" applyAlignment="1">
      <alignment horizontal="center" vertical="center" wrapText="1"/>
    </xf>
    <xf numFmtId="0" fontId="57" fillId="0" borderId="23" xfId="0" applyFont="1" applyBorder="1" applyAlignment="1">
      <alignment/>
    </xf>
    <xf numFmtId="0" fontId="69" fillId="0" borderId="24" xfId="0" applyFont="1" applyBorder="1" applyAlignment="1">
      <alignment/>
    </xf>
    <xf numFmtId="0" fontId="57" fillId="0" borderId="25" xfId="0" applyFont="1" applyBorder="1" applyAlignment="1">
      <alignment/>
    </xf>
    <xf numFmtId="0" fontId="62" fillId="0" borderId="19" xfId="0" applyFont="1" applyFill="1" applyBorder="1" applyAlignment="1">
      <alignment horizontal="center" vertical="center" wrapText="1"/>
    </xf>
    <xf numFmtId="0" fontId="57" fillId="24" borderId="23" xfId="0" applyFont="1" applyFill="1" applyBorder="1" applyAlignment="1">
      <alignment/>
    </xf>
    <xf numFmtId="0" fontId="57" fillId="0" borderId="22" xfId="0" applyFont="1" applyBorder="1" applyAlignment="1">
      <alignment horizontal="left"/>
    </xf>
    <xf numFmtId="49" fontId="62" fillId="0" borderId="17" xfId="0" applyNumberFormat="1" applyFont="1" applyFill="1" applyBorder="1" applyAlignment="1">
      <alignment horizontal="center" vertical="center" wrapText="1"/>
    </xf>
    <xf numFmtId="0" fontId="62" fillId="0" borderId="8" xfId="0" applyFont="1" applyFill="1" applyBorder="1" applyAlignment="1">
      <alignment horizontal="center"/>
    </xf>
    <xf numFmtId="49" fontId="62" fillId="0" borderId="8" xfId="0" applyNumberFormat="1" applyFont="1" applyFill="1" applyBorder="1" applyAlignment="1">
      <alignment/>
    </xf>
    <xf numFmtId="1" fontId="62" fillId="0" borderId="8" xfId="0" applyNumberFormat="1" applyFont="1" applyFill="1" applyBorder="1" applyAlignment="1">
      <alignment horizontal="center" vertical="center"/>
    </xf>
    <xf numFmtId="0" fontId="62" fillId="0" borderId="0" xfId="0" applyFont="1" applyAlignment="1">
      <alignment/>
    </xf>
    <xf numFmtId="0" fontId="57" fillId="0" borderId="20" xfId="0" applyFont="1" applyFill="1" applyBorder="1" applyAlignment="1">
      <alignment/>
    </xf>
    <xf numFmtId="0" fontId="57" fillId="0" borderId="21" xfId="0" applyFont="1" applyFill="1" applyBorder="1" applyAlignment="1">
      <alignment/>
    </xf>
    <xf numFmtId="167" fontId="57" fillId="0" borderId="22" xfId="0" applyNumberFormat="1" applyFont="1" applyBorder="1" applyAlignment="1">
      <alignment horizontal="left"/>
    </xf>
    <xf numFmtId="167" fontId="57" fillId="0" borderId="26" xfId="0" applyNumberFormat="1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/>
    </xf>
    <xf numFmtId="0" fontId="57" fillId="0" borderId="24" xfId="0" applyFont="1" applyFill="1" applyBorder="1" applyAlignment="1">
      <alignment/>
    </xf>
    <xf numFmtId="0" fontId="57" fillId="0" borderId="25" xfId="0" applyFont="1" applyFill="1" applyBorder="1" applyAlignment="1">
      <alignment/>
    </xf>
    <xf numFmtId="0" fontId="53" fillId="0" borderId="16" xfId="0" applyFont="1" applyFill="1" applyBorder="1" applyAlignment="1">
      <alignment/>
    </xf>
    <xf numFmtId="0" fontId="57" fillId="0" borderId="22" xfId="0" applyFont="1" applyFill="1" applyBorder="1" applyAlignment="1">
      <alignment/>
    </xf>
    <xf numFmtId="0" fontId="68" fillId="0" borderId="24" xfId="0" applyFont="1" applyFill="1" applyBorder="1" applyAlignment="1">
      <alignment/>
    </xf>
    <xf numFmtId="0" fontId="53" fillId="24" borderId="23" xfId="0" applyFont="1" applyFill="1" applyBorder="1" applyAlignment="1">
      <alignment vertical="center"/>
    </xf>
    <xf numFmtId="0" fontId="53" fillId="0" borderId="23" xfId="0" applyFont="1" applyBorder="1" applyAlignment="1">
      <alignment vertical="center"/>
    </xf>
    <xf numFmtId="0" fontId="53" fillId="24" borderId="24" xfId="0" applyFont="1" applyFill="1" applyBorder="1" applyAlignment="1">
      <alignment vertical="center"/>
    </xf>
    <xf numFmtId="0" fontId="53" fillId="0" borderId="24" xfId="0" applyFont="1" applyBorder="1" applyAlignment="1">
      <alignment vertical="center"/>
    </xf>
    <xf numFmtId="0" fontId="53" fillId="0" borderId="24" xfId="0" applyFont="1" applyFill="1" applyBorder="1" applyAlignment="1">
      <alignment vertical="center"/>
    </xf>
    <xf numFmtId="0" fontId="53" fillId="24" borderId="25" xfId="0" applyFont="1" applyFill="1" applyBorder="1" applyAlignment="1">
      <alignment vertical="center"/>
    </xf>
    <xf numFmtId="0" fontId="53" fillId="0" borderId="25" xfId="0" applyFont="1" applyBorder="1" applyAlignment="1">
      <alignment vertical="center"/>
    </xf>
    <xf numFmtId="0" fontId="55" fillId="0" borderId="8" xfId="0" applyFont="1" applyFill="1" applyBorder="1" applyAlignment="1">
      <alignment horizontal="left"/>
    </xf>
    <xf numFmtId="0" fontId="57" fillId="0" borderId="27" xfId="0" applyFont="1" applyBorder="1" applyAlignment="1">
      <alignment/>
    </xf>
    <xf numFmtId="49" fontId="53" fillId="0" borderId="0" xfId="0" applyNumberFormat="1" applyFont="1" applyFill="1" applyAlignment="1">
      <alignment horizontal="left" vertical="center"/>
    </xf>
    <xf numFmtId="49" fontId="55" fillId="0" borderId="16" xfId="0" applyNumberFormat="1" applyFont="1" applyFill="1" applyBorder="1" applyAlignment="1">
      <alignment/>
    </xf>
    <xf numFmtId="49" fontId="62" fillId="0" borderId="8" xfId="0" applyNumberFormat="1" applyFont="1" applyFill="1" applyBorder="1" applyAlignment="1">
      <alignment horizontal="center" vertical="center" wrapText="1"/>
    </xf>
    <xf numFmtId="0" fontId="71" fillId="0" borderId="22" xfId="0" applyFont="1" applyFill="1" applyBorder="1" applyAlignment="1">
      <alignment horizontal="center" vertical="center"/>
    </xf>
    <xf numFmtId="0" fontId="53" fillId="24" borderId="24" xfId="0" applyFont="1" applyFill="1" applyBorder="1" applyAlignment="1">
      <alignment vertical="center" wrapText="1"/>
    </xf>
    <xf numFmtId="188" fontId="55" fillId="0" borderId="0" xfId="0" applyNumberFormat="1" applyFont="1" applyFill="1" applyAlignment="1">
      <alignment/>
    </xf>
    <xf numFmtId="188" fontId="53" fillId="0" borderId="0" xfId="0" applyNumberFormat="1" applyFont="1" applyFill="1" applyBorder="1" applyAlignment="1">
      <alignment/>
    </xf>
    <xf numFmtId="188" fontId="53" fillId="0" borderId="0" xfId="0" applyNumberFormat="1" applyFont="1" applyFill="1" applyAlignment="1">
      <alignment/>
    </xf>
    <xf numFmtId="188" fontId="53" fillId="0" borderId="0" xfId="0" applyNumberFormat="1" applyFont="1" applyAlignment="1">
      <alignment/>
    </xf>
    <xf numFmtId="0" fontId="61" fillId="0" borderId="8" xfId="0" applyFont="1" applyFill="1" applyBorder="1" applyAlignment="1">
      <alignment/>
    </xf>
    <xf numFmtId="0" fontId="61" fillId="0" borderId="17" xfId="0" applyFont="1" applyFill="1" applyBorder="1" applyAlignment="1">
      <alignment/>
    </xf>
    <xf numFmtId="0" fontId="61" fillId="0" borderId="18" xfId="0" applyFont="1" applyFill="1" applyBorder="1" applyAlignment="1">
      <alignment/>
    </xf>
    <xf numFmtId="1" fontId="61" fillId="0" borderId="8" xfId="0" applyNumberFormat="1" applyFont="1" applyFill="1" applyBorder="1" applyAlignment="1">
      <alignment horizontal="center" vertical="center"/>
    </xf>
    <xf numFmtId="0" fontId="61" fillId="0" borderId="8" xfId="0" applyFont="1" applyFill="1" applyBorder="1" applyAlignment="1">
      <alignment horizontal="center" vertical="center" wrapText="1"/>
    </xf>
    <xf numFmtId="0" fontId="61" fillId="0" borderId="8" xfId="0" applyFont="1" applyFill="1" applyBorder="1" applyAlignment="1">
      <alignment vertical="center" wrapText="1"/>
    </xf>
    <xf numFmtId="0" fontId="65" fillId="0" borderId="0" xfId="0" applyFont="1" applyFill="1" applyAlignment="1">
      <alignment vertical="center"/>
    </xf>
    <xf numFmtId="0" fontId="66" fillId="0" borderId="17" xfId="0" applyFont="1" applyFill="1" applyBorder="1" applyAlignment="1">
      <alignment horizontal="center" vertical="center" wrapText="1"/>
    </xf>
    <xf numFmtId="0" fontId="66" fillId="0" borderId="8" xfId="0" applyFont="1" applyFill="1" applyBorder="1" applyAlignment="1">
      <alignment horizontal="center" vertical="center" wrapText="1"/>
    </xf>
    <xf numFmtId="167" fontId="66" fillId="0" borderId="8" xfId="0" applyNumberFormat="1" applyFont="1" applyFill="1" applyBorder="1" applyAlignment="1">
      <alignment horizontal="center" vertical="center" wrapText="1"/>
    </xf>
    <xf numFmtId="2" fontId="57" fillId="0" borderId="0" xfId="0" applyNumberFormat="1" applyFont="1" applyAlignment="1">
      <alignment/>
    </xf>
    <xf numFmtId="0" fontId="0" fillId="0" borderId="26" xfId="0" applyFont="1" applyFill="1" applyBorder="1" applyAlignment="1">
      <alignment horizontal="center"/>
    </xf>
    <xf numFmtId="0" fontId="0" fillId="24" borderId="26" xfId="0" applyFont="1" applyFill="1" applyBorder="1" applyAlignment="1">
      <alignment/>
    </xf>
    <xf numFmtId="0" fontId="0" fillId="24" borderId="28" xfId="109" applyFont="1" applyFill="1" applyBorder="1">
      <alignment/>
      <protection/>
    </xf>
    <xf numFmtId="0" fontId="0" fillId="24" borderId="29" xfId="109" applyFont="1" applyFill="1" applyBorder="1">
      <alignment/>
      <protection/>
    </xf>
    <xf numFmtId="14" fontId="0" fillId="24" borderId="20" xfId="109" applyNumberFormat="1" applyFont="1" applyFill="1" applyBorder="1" applyAlignment="1">
      <alignment horizontal="center"/>
      <protection/>
    </xf>
    <xf numFmtId="198" fontId="0" fillId="24" borderId="20" xfId="109" applyNumberFormat="1" applyFont="1" applyFill="1" applyBorder="1" applyAlignment="1">
      <alignment horizontal="center"/>
      <protection/>
    </xf>
    <xf numFmtId="14" fontId="0" fillId="24" borderId="20" xfId="109" applyNumberFormat="1" applyFont="1" applyFill="1" applyBorder="1" applyAlignment="1">
      <alignment horizontal="left"/>
      <protection/>
    </xf>
    <xf numFmtId="0" fontId="0" fillId="0" borderId="21" xfId="0" applyFont="1" applyFill="1" applyBorder="1" applyAlignment="1">
      <alignment horizontal="center"/>
    </xf>
    <xf numFmtId="0" fontId="0" fillId="24" borderId="21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8" xfId="109" applyFont="1" applyFill="1" applyBorder="1">
      <alignment/>
      <protection/>
    </xf>
    <xf numFmtId="0" fontId="0" fillId="0" borderId="29" xfId="109" applyFont="1" applyFill="1" applyBorder="1">
      <alignment/>
      <protection/>
    </xf>
    <xf numFmtId="14" fontId="0" fillId="0" borderId="20" xfId="109" applyNumberFormat="1" applyFont="1" applyFill="1" applyBorder="1" applyAlignment="1">
      <alignment horizontal="center"/>
      <protection/>
    </xf>
    <xf numFmtId="198" fontId="0" fillId="0" borderId="20" xfId="109" applyNumberFormat="1" applyFont="1" applyFill="1" applyBorder="1" applyAlignment="1">
      <alignment horizontal="center"/>
      <protection/>
    </xf>
    <xf numFmtId="14" fontId="0" fillId="0" borderId="20" xfId="109" applyNumberFormat="1" applyFont="1" applyFill="1" applyBorder="1" applyAlignment="1">
      <alignment horizontal="left"/>
      <protection/>
    </xf>
    <xf numFmtId="14" fontId="0" fillId="24" borderId="21" xfId="109" applyNumberFormat="1" applyFont="1" applyFill="1" applyBorder="1" applyAlignment="1">
      <alignment horizontal="center"/>
      <protection/>
    </xf>
    <xf numFmtId="0" fontId="0" fillId="24" borderId="30" xfId="109" applyFont="1" applyFill="1" applyBorder="1">
      <alignment/>
      <protection/>
    </xf>
    <xf numFmtId="0" fontId="0" fillId="24" borderId="31" xfId="109" applyFont="1" applyFill="1" applyBorder="1">
      <alignment/>
      <protection/>
    </xf>
    <xf numFmtId="198" fontId="0" fillId="24" borderId="21" xfId="109" applyNumberFormat="1" applyFont="1" applyFill="1" applyBorder="1" applyAlignment="1">
      <alignment horizontal="center"/>
      <protection/>
    </xf>
    <xf numFmtId="14" fontId="0" fillId="24" borderId="21" xfId="109" applyNumberFormat="1" applyFont="1" applyFill="1" applyBorder="1" applyAlignment="1">
      <alignment horizontal="left"/>
      <protection/>
    </xf>
    <xf numFmtId="0" fontId="0" fillId="0" borderId="22" xfId="0" applyFont="1" applyFill="1" applyBorder="1" applyAlignment="1">
      <alignment horizontal="center"/>
    </xf>
    <xf numFmtId="0" fontId="0" fillId="24" borderId="32" xfId="109" applyFont="1" applyFill="1" applyBorder="1">
      <alignment/>
      <protection/>
    </xf>
    <xf numFmtId="0" fontId="0" fillId="24" borderId="33" xfId="109" applyFont="1" applyFill="1" applyBorder="1">
      <alignment/>
      <protection/>
    </xf>
    <xf numFmtId="14" fontId="0" fillId="24" borderId="19" xfId="109" applyNumberFormat="1" applyFont="1" applyFill="1" applyBorder="1" applyAlignment="1">
      <alignment horizontal="center"/>
      <protection/>
    </xf>
    <xf numFmtId="198" fontId="0" fillId="24" borderId="19" xfId="109" applyNumberFormat="1" applyFont="1" applyFill="1" applyBorder="1" applyAlignment="1">
      <alignment horizontal="center"/>
      <protection/>
    </xf>
    <xf numFmtId="14" fontId="0" fillId="24" borderId="19" xfId="109" applyNumberFormat="1" applyFont="1" applyFill="1" applyBorder="1" applyAlignment="1">
      <alignment horizontal="left"/>
      <protection/>
    </xf>
    <xf numFmtId="49" fontId="0" fillId="0" borderId="28" xfId="0" applyNumberFormat="1" applyFont="1" applyFill="1" applyBorder="1" applyAlignment="1">
      <alignment horizontal="center" vertical="center"/>
    </xf>
    <xf numFmtId="49" fontId="0" fillId="0" borderId="34" xfId="112" applyNumberFormat="1" applyFont="1" applyFill="1" applyBorder="1">
      <alignment/>
      <protection/>
    </xf>
    <xf numFmtId="49" fontId="0" fillId="0" borderId="35" xfId="112" applyNumberFormat="1" applyFont="1" applyFill="1" applyBorder="1">
      <alignment/>
      <protection/>
    </xf>
    <xf numFmtId="49" fontId="0" fillId="0" borderId="26" xfId="109" applyNumberFormat="1" applyFont="1" applyFill="1" applyBorder="1" applyAlignment="1">
      <alignment horizontal="center"/>
      <protection/>
    </xf>
    <xf numFmtId="198" fontId="0" fillId="0" borderId="26" xfId="112" applyNumberFormat="1" applyFont="1" applyFill="1" applyBorder="1" applyAlignment="1">
      <alignment horizontal="left"/>
      <protection/>
    </xf>
    <xf numFmtId="49" fontId="0" fillId="0" borderId="26" xfId="0" applyNumberFormat="1" applyFont="1" applyFill="1" applyBorder="1" applyAlignment="1">
      <alignment horizontal="left"/>
    </xf>
    <xf numFmtId="49" fontId="0" fillId="0" borderId="26" xfId="0" applyNumberFormat="1" applyFont="1" applyFill="1" applyBorder="1" applyAlignment="1">
      <alignment horizontal="center"/>
    </xf>
    <xf numFmtId="167" fontId="0" fillId="0" borderId="26" xfId="0" applyNumberFormat="1" applyFont="1" applyFill="1" applyBorder="1" applyAlignment="1">
      <alignment horizontal="center" vertical="center"/>
    </xf>
    <xf numFmtId="167" fontId="66" fillId="0" borderId="20" xfId="0" applyNumberFormat="1" applyFont="1" applyFill="1" applyBorder="1" applyAlignment="1">
      <alignment horizontal="center" vertical="center"/>
    </xf>
    <xf numFmtId="167" fontId="72" fillId="0" borderId="20" xfId="0" applyNumberFormat="1" applyFont="1" applyFill="1" applyBorder="1" applyAlignment="1">
      <alignment horizontal="center" vertical="center"/>
    </xf>
    <xf numFmtId="167" fontId="0" fillId="0" borderId="20" xfId="0" applyNumberFormat="1" applyFont="1" applyFill="1" applyBorder="1" applyAlignment="1">
      <alignment horizontal="center" vertical="center"/>
    </xf>
    <xf numFmtId="2" fontId="66" fillId="0" borderId="26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shrinkToFit="1"/>
    </xf>
    <xf numFmtId="49" fontId="0" fillId="0" borderId="30" xfId="112" applyNumberFormat="1" applyFont="1" applyFill="1" applyBorder="1">
      <alignment/>
      <protection/>
    </xf>
    <xf numFmtId="49" fontId="0" fillId="0" borderId="31" xfId="112" applyNumberFormat="1" applyFont="1" applyFill="1" applyBorder="1">
      <alignment/>
      <protection/>
    </xf>
    <xf numFmtId="49" fontId="0" fillId="0" borderId="21" xfId="109" applyNumberFormat="1" applyFont="1" applyFill="1" applyBorder="1" applyAlignment="1">
      <alignment horizontal="center"/>
      <protection/>
    </xf>
    <xf numFmtId="198" fontId="0" fillId="0" borderId="21" xfId="112" applyNumberFormat="1" applyFont="1" applyFill="1" applyBorder="1" applyAlignment="1">
      <alignment horizontal="left"/>
      <protection/>
    </xf>
    <xf numFmtId="49" fontId="0" fillId="0" borderId="21" xfId="0" applyNumberFormat="1" applyFont="1" applyFill="1" applyBorder="1" applyAlignment="1">
      <alignment horizontal="left"/>
    </xf>
    <xf numFmtId="49" fontId="0" fillId="0" borderId="21" xfId="0" applyNumberFormat="1" applyFont="1" applyFill="1" applyBorder="1" applyAlignment="1">
      <alignment horizontal="center"/>
    </xf>
    <xf numFmtId="167" fontId="0" fillId="0" borderId="21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shrinkToFit="1"/>
    </xf>
    <xf numFmtId="49" fontId="0" fillId="24" borderId="21" xfId="0" applyNumberFormat="1" applyFont="1" applyFill="1" applyBorder="1" applyAlignment="1">
      <alignment horizontal="center"/>
    </xf>
    <xf numFmtId="167" fontId="0" fillId="24" borderId="21" xfId="0" applyNumberFormat="1" applyFont="1" applyFill="1" applyBorder="1" applyAlignment="1">
      <alignment horizontal="center" vertical="center"/>
    </xf>
    <xf numFmtId="167" fontId="0" fillId="24" borderId="20" xfId="0" applyNumberFormat="1" applyFont="1" applyFill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/>
    </xf>
    <xf numFmtId="167" fontId="66" fillId="0" borderId="21" xfId="0" applyNumberFormat="1" applyFont="1" applyFill="1" applyBorder="1" applyAlignment="1">
      <alignment horizontal="center" vertical="center"/>
    </xf>
    <xf numFmtId="167" fontId="72" fillId="0" borderId="21" xfId="0" applyNumberFormat="1" applyFont="1" applyFill="1" applyBorder="1" applyAlignment="1">
      <alignment horizontal="center" vertical="center"/>
    </xf>
    <xf numFmtId="49" fontId="0" fillId="0" borderId="36" xfId="112" applyNumberFormat="1" applyFont="1" applyFill="1" applyBorder="1">
      <alignment/>
      <protection/>
    </xf>
    <xf numFmtId="49" fontId="0" fillId="0" borderId="37" xfId="112" applyNumberFormat="1" applyFont="1" applyFill="1" applyBorder="1">
      <alignment/>
      <protection/>
    </xf>
    <xf numFmtId="49" fontId="0" fillId="0" borderId="22" xfId="109" applyNumberFormat="1" applyFont="1" applyFill="1" applyBorder="1" applyAlignment="1">
      <alignment horizontal="center"/>
      <protection/>
    </xf>
    <xf numFmtId="198" fontId="0" fillId="0" borderId="22" xfId="112" applyNumberFormat="1" applyFont="1" applyFill="1" applyBorder="1" applyAlignment="1">
      <alignment horizontal="left"/>
      <protection/>
    </xf>
    <xf numFmtId="49" fontId="0" fillId="0" borderId="22" xfId="0" applyNumberFormat="1" applyFont="1" applyFill="1" applyBorder="1" applyAlignment="1">
      <alignment horizontal="left"/>
    </xf>
    <xf numFmtId="49" fontId="0" fillId="0" borderId="22" xfId="0" applyNumberFormat="1" applyFont="1" applyFill="1" applyBorder="1" applyAlignment="1">
      <alignment horizontal="center"/>
    </xf>
    <xf numFmtId="167" fontId="0" fillId="0" borderId="22" xfId="0" applyNumberFormat="1" applyFont="1" applyFill="1" applyBorder="1" applyAlignment="1">
      <alignment horizontal="center" vertical="center"/>
    </xf>
    <xf numFmtId="167" fontId="66" fillId="0" borderId="22" xfId="0" applyNumberFormat="1" applyFont="1" applyFill="1" applyBorder="1" applyAlignment="1">
      <alignment horizontal="center" vertical="center"/>
    </xf>
    <xf numFmtId="49" fontId="0" fillId="0" borderId="28" xfId="112" applyNumberFormat="1" applyFont="1" applyFill="1" applyBorder="1">
      <alignment/>
      <protection/>
    </xf>
    <xf numFmtId="49" fontId="0" fillId="0" borderId="29" xfId="112" applyNumberFormat="1" applyFont="1" applyFill="1" applyBorder="1">
      <alignment/>
      <protection/>
    </xf>
    <xf numFmtId="49" fontId="0" fillId="0" borderId="20" xfId="109" applyNumberFormat="1" applyFont="1" applyFill="1" applyBorder="1" applyAlignment="1">
      <alignment horizontal="center"/>
      <protection/>
    </xf>
    <xf numFmtId="198" fontId="0" fillId="0" borderId="20" xfId="112" applyNumberFormat="1" applyFont="1" applyFill="1" applyBorder="1" applyAlignment="1">
      <alignment horizontal="left"/>
      <protection/>
    </xf>
    <xf numFmtId="49" fontId="0" fillId="0" borderId="20" xfId="0" applyNumberFormat="1" applyFont="1" applyFill="1" applyBorder="1" applyAlignment="1">
      <alignment horizontal="left"/>
    </xf>
    <xf numFmtId="49" fontId="0" fillId="0" borderId="20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 shrinkToFit="1"/>
    </xf>
    <xf numFmtId="0" fontId="66" fillId="0" borderId="8" xfId="0" applyFont="1" applyFill="1" applyBorder="1" applyAlignment="1">
      <alignment/>
    </xf>
    <xf numFmtId="0" fontId="66" fillId="0" borderId="17" xfId="0" applyFont="1" applyFill="1" applyBorder="1" applyAlignment="1">
      <alignment/>
    </xf>
    <xf numFmtId="0" fontId="66" fillId="0" borderId="18" xfId="0" applyFont="1" applyFill="1" applyBorder="1" applyAlignment="1">
      <alignment/>
    </xf>
    <xf numFmtId="1" fontId="66" fillId="0" borderId="8" xfId="0" applyNumberFormat="1" applyFont="1" applyFill="1" applyBorder="1" applyAlignment="1">
      <alignment horizontal="center" vertical="center"/>
    </xf>
    <xf numFmtId="0" fontId="66" fillId="0" borderId="8" xfId="0" applyFont="1" applyFill="1" applyBorder="1" applyAlignment="1">
      <alignment vertical="center" wrapText="1"/>
    </xf>
    <xf numFmtId="0" fontId="0" fillId="0" borderId="28" xfId="111" applyNumberFormat="1" applyFont="1" applyFill="1" applyBorder="1">
      <alignment/>
      <protection/>
    </xf>
    <xf numFmtId="0" fontId="0" fillId="0" borderId="23" xfId="111" applyNumberFormat="1" applyFont="1" applyFill="1" applyBorder="1">
      <alignment/>
      <protection/>
    </xf>
    <xf numFmtId="198" fontId="0" fillId="0" borderId="20" xfId="111" applyNumberFormat="1" applyFont="1" applyFill="1" applyBorder="1" applyAlignment="1">
      <alignment horizontal="left"/>
      <protection/>
    </xf>
    <xf numFmtId="14" fontId="0" fillId="0" borderId="21" xfId="0" applyNumberFormat="1" applyFont="1" applyFill="1" applyBorder="1" applyAlignment="1">
      <alignment horizontal="left"/>
    </xf>
    <xf numFmtId="49" fontId="0" fillId="0" borderId="28" xfId="110" applyNumberFormat="1" applyFont="1" applyFill="1" applyBorder="1">
      <alignment/>
      <protection/>
    </xf>
    <xf numFmtId="49" fontId="0" fillId="0" borderId="23" xfId="110" applyNumberFormat="1" applyFont="1" applyFill="1" applyBorder="1">
      <alignment/>
      <protection/>
    </xf>
    <xf numFmtId="198" fontId="0" fillId="0" borderId="20" xfId="110" applyNumberFormat="1" applyFont="1" applyFill="1" applyBorder="1" applyAlignment="1" quotePrefix="1">
      <alignment horizontal="left"/>
      <protection/>
    </xf>
    <xf numFmtId="0" fontId="0" fillId="0" borderId="21" xfId="0" applyFont="1" applyFill="1" applyBorder="1" applyAlignment="1">
      <alignment horizontal="left"/>
    </xf>
    <xf numFmtId="0" fontId="0" fillId="0" borderId="30" xfId="111" applyNumberFormat="1" applyFont="1" applyFill="1" applyBorder="1">
      <alignment/>
      <protection/>
    </xf>
    <xf numFmtId="0" fontId="0" fillId="0" borderId="24" xfId="111" applyFont="1" applyFill="1" applyBorder="1">
      <alignment/>
      <protection/>
    </xf>
    <xf numFmtId="198" fontId="0" fillId="0" borderId="21" xfId="111" applyNumberFormat="1" applyFont="1" applyFill="1" applyBorder="1" applyAlignment="1">
      <alignment horizontal="left"/>
      <protection/>
    </xf>
    <xf numFmtId="14" fontId="0" fillId="0" borderId="20" xfId="0" applyNumberFormat="1" applyFont="1" applyFill="1" applyBorder="1" applyAlignment="1">
      <alignment horizontal="left"/>
    </xf>
    <xf numFmtId="0" fontId="0" fillId="0" borderId="24" xfId="111" applyNumberFormat="1" applyFont="1" applyFill="1" applyBorder="1">
      <alignment/>
      <protection/>
    </xf>
    <xf numFmtId="49" fontId="0" fillId="0" borderId="30" xfId="110" applyNumberFormat="1" applyFont="1" applyFill="1" applyBorder="1">
      <alignment/>
      <protection/>
    </xf>
    <xf numFmtId="49" fontId="0" fillId="0" borderId="24" xfId="110" applyNumberFormat="1" applyFont="1" applyFill="1" applyBorder="1">
      <alignment/>
      <protection/>
    </xf>
    <xf numFmtId="198" fontId="0" fillId="0" borderId="21" xfId="110" applyNumberFormat="1" applyFont="1" applyFill="1" applyBorder="1" applyAlignment="1">
      <alignment horizontal="left"/>
      <protection/>
    </xf>
    <xf numFmtId="14" fontId="0" fillId="0" borderId="21" xfId="109" applyNumberFormat="1" applyFont="1" applyFill="1" applyBorder="1" applyAlignment="1">
      <alignment horizontal="center"/>
      <protection/>
    </xf>
    <xf numFmtId="0" fontId="0" fillId="0" borderId="36" xfId="111" applyNumberFormat="1" applyFont="1" applyFill="1" applyBorder="1">
      <alignment/>
      <protection/>
    </xf>
    <xf numFmtId="0" fontId="0" fillId="0" borderId="25" xfId="111" applyNumberFormat="1" applyFont="1" applyFill="1" applyBorder="1">
      <alignment/>
      <protection/>
    </xf>
    <xf numFmtId="14" fontId="0" fillId="0" borderId="22" xfId="109" applyNumberFormat="1" applyFont="1" applyFill="1" applyBorder="1" applyAlignment="1">
      <alignment horizontal="center"/>
      <protection/>
    </xf>
    <xf numFmtId="198" fontId="0" fillId="0" borderId="22" xfId="111" applyNumberFormat="1" applyFont="1" applyFill="1" applyBorder="1" applyAlignment="1">
      <alignment horizontal="left"/>
      <protection/>
    </xf>
    <xf numFmtId="14" fontId="0" fillId="0" borderId="22" xfId="0" applyNumberFormat="1" applyFont="1" applyFill="1" applyBorder="1" applyAlignment="1">
      <alignment horizontal="left"/>
    </xf>
    <xf numFmtId="0" fontId="0" fillId="24" borderId="26" xfId="0" applyFont="1" applyFill="1" applyBorder="1" applyAlignment="1">
      <alignment/>
    </xf>
    <xf numFmtId="49" fontId="0" fillId="24" borderId="20" xfId="109" applyNumberFormat="1" applyFont="1" applyFill="1" applyBorder="1" applyAlignment="1">
      <alignment horizontal="center"/>
      <protection/>
    </xf>
    <xf numFmtId="0" fontId="0" fillId="24" borderId="21" xfId="0" applyFont="1" applyFill="1" applyBorder="1" applyAlignment="1">
      <alignment/>
    </xf>
    <xf numFmtId="49" fontId="0" fillId="24" borderId="21" xfId="109" applyNumberFormat="1" applyFont="1" applyFill="1" applyBorder="1" applyAlignment="1">
      <alignment horizontal="center"/>
      <protection/>
    </xf>
    <xf numFmtId="0" fontId="0" fillId="24" borderId="22" xfId="0" applyFont="1" applyFill="1" applyBorder="1" applyAlignment="1">
      <alignment/>
    </xf>
    <xf numFmtId="0" fontId="0" fillId="24" borderId="36" xfId="109" applyFont="1" applyFill="1" applyBorder="1">
      <alignment/>
      <protection/>
    </xf>
    <xf numFmtId="0" fontId="0" fillId="24" borderId="37" xfId="109" applyFont="1" applyFill="1" applyBorder="1">
      <alignment/>
      <protection/>
    </xf>
    <xf numFmtId="14" fontId="0" fillId="24" borderId="22" xfId="109" applyNumberFormat="1" applyFont="1" applyFill="1" applyBorder="1" applyAlignment="1">
      <alignment horizontal="left"/>
      <protection/>
    </xf>
    <xf numFmtId="49" fontId="0" fillId="24" borderId="22" xfId="109" applyNumberFormat="1" applyFont="1" applyFill="1" applyBorder="1" applyAlignment="1">
      <alignment horizontal="center"/>
      <protection/>
    </xf>
    <xf numFmtId="167" fontId="0" fillId="0" borderId="19" xfId="0" applyNumberFormat="1" applyFont="1" applyFill="1" applyBorder="1" applyAlignment="1">
      <alignment horizontal="center" vertical="center"/>
    </xf>
    <xf numFmtId="2" fontId="66" fillId="0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/>
    </xf>
    <xf numFmtId="0" fontId="0" fillId="0" borderId="30" xfId="109" applyFont="1" applyFill="1" applyBorder="1">
      <alignment/>
      <protection/>
    </xf>
    <xf numFmtId="0" fontId="0" fillId="0" borderId="31" xfId="109" applyFont="1" applyFill="1" applyBorder="1">
      <alignment/>
      <protection/>
    </xf>
    <xf numFmtId="14" fontId="0" fillId="0" borderId="21" xfId="109" applyNumberFormat="1" applyFont="1" applyFill="1" applyBorder="1" applyAlignment="1">
      <alignment horizontal="left"/>
      <protection/>
    </xf>
    <xf numFmtId="0" fontId="0" fillId="0" borderId="20" xfId="0" applyFont="1" applyFill="1" applyBorder="1" applyAlignment="1">
      <alignment horizontal="center"/>
    </xf>
    <xf numFmtId="0" fontId="0" fillId="24" borderId="20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2" fontId="66" fillId="0" borderId="22" xfId="0" applyNumberFormat="1" applyFont="1" applyFill="1" applyBorder="1" applyAlignment="1">
      <alignment horizontal="center" vertical="center"/>
    </xf>
    <xf numFmtId="0" fontId="67" fillId="0" borderId="0" xfId="0" applyFont="1" applyFill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24" borderId="34" xfId="109" applyFont="1" applyFill="1" applyBorder="1" applyAlignment="1">
      <alignment vertical="center"/>
      <protection/>
    </xf>
    <xf numFmtId="0" fontId="0" fillId="24" borderId="35" xfId="109" applyFont="1" applyFill="1" applyBorder="1" applyAlignment="1">
      <alignment vertical="center"/>
      <protection/>
    </xf>
    <xf numFmtId="14" fontId="0" fillId="24" borderId="26" xfId="109" applyNumberFormat="1" applyFont="1" applyFill="1" applyBorder="1" applyAlignment="1">
      <alignment horizontal="left" vertical="center"/>
      <protection/>
    </xf>
    <xf numFmtId="49" fontId="0" fillId="24" borderId="26" xfId="109" applyNumberFormat="1" applyFont="1" applyFill="1" applyBorder="1" applyAlignment="1">
      <alignment horizontal="center" vertical="center"/>
      <protection/>
    </xf>
    <xf numFmtId="167" fontId="66" fillId="0" borderId="26" xfId="0" applyNumberFormat="1" applyFont="1" applyFill="1" applyBorder="1" applyAlignment="1">
      <alignment horizontal="center" vertical="center"/>
    </xf>
    <xf numFmtId="167" fontId="72" fillId="0" borderId="26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24" borderId="30" xfId="109" applyFont="1" applyFill="1" applyBorder="1" applyAlignment="1">
      <alignment vertical="center"/>
      <protection/>
    </xf>
    <xf numFmtId="0" fontId="0" fillId="24" borderId="31" xfId="109" applyFont="1" applyFill="1" applyBorder="1" applyAlignment="1">
      <alignment vertical="center"/>
      <protection/>
    </xf>
    <xf numFmtId="14" fontId="0" fillId="24" borderId="21" xfId="109" applyNumberFormat="1" applyFont="1" applyFill="1" applyBorder="1" applyAlignment="1">
      <alignment horizontal="left" vertical="center"/>
      <protection/>
    </xf>
    <xf numFmtId="49" fontId="0" fillId="24" borderId="21" xfId="109" applyNumberFormat="1" applyFont="1" applyFill="1" applyBorder="1" applyAlignment="1">
      <alignment horizontal="center" vertical="center"/>
      <protection/>
    </xf>
    <xf numFmtId="0" fontId="0" fillId="0" borderId="21" xfId="0" applyFont="1" applyFill="1" applyBorder="1" applyAlignment="1">
      <alignment horizontal="center" vertical="center" shrinkToFit="1"/>
    </xf>
    <xf numFmtId="0" fontId="0" fillId="0" borderId="30" xfId="109" applyFont="1" applyFill="1" applyBorder="1" applyAlignment="1">
      <alignment vertical="center"/>
      <protection/>
    </xf>
    <xf numFmtId="0" fontId="0" fillId="0" borderId="31" xfId="109" applyFont="1" applyFill="1" applyBorder="1" applyAlignment="1">
      <alignment vertical="center"/>
      <protection/>
    </xf>
    <xf numFmtId="14" fontId="0" fillId="0" borderId="21" xfId="109" applyNumberFormat="1" applyFont="1" applyFill="1" applyBorder="1" applyAlignment="1">
      <alignment horizontal="left" vertical="center"/>
      <protection/>
    </xf>
    <xf numFmtId="49" fontId="0" fillId="0" borderId="21" xfId="109" applyNumberFormat="1" applyFont="1" applyFill="1" applyBorder="1" applyAlignment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0" fontId="0" fillId="0" borderId="36" xfId="109" applyFont="1" applyFill="1" applyBorder="1" applyAlignment="1">
      <alignment vertical="center"/>
      <protection/>
    </xf>
    <xf numFmtId="0" fontId="0" fillId="0" borderId="37" xfId="109" applyFont="1" applyFill="1" applyBorder="1" applyAlignment="1">
      <alignment vertical="center"/>
      <protection/>
    </xf>
    <xf numFmtId="14" fontId="0" fillId="0" borderId="22" xfId="109" applyNumberFormat="1" applyFont="1" applyFill="1" applyBorder="1" applyAlignment="1">
      <alignment horizontal="left" vertical="center"/>
      <protection/>
    </xf>
    <xf numFmtId="49" fontId="0" fillId="0" borderId="22" xfId="109" applyNumberFormat="1" applyFont="1" applyFill="1" applyBorder="1" applyAlignment="1">
      <alignment horizontal="center" vertical="center"/>
      <protection/>
    </xf>
    <xf numFmtId="0" fontId="0" fillId="0" borderId="22" xfId="0" applyFont="1" applyFill="1" applyBorder="1" applyAlignment="1">
      <alignment horizontal="center" vertical="center" shrinkToFit="1"/>
    </xf>
    <xf numFmtId="0" fontId="0" fillId="24" borderId="26" xfId="0" applyFont="1" applyFill="1" applyBorder="1" applyAlignment="1">
      <alignment horizontal="center"/>
    </xf>
    <xf numFmtId="188" fontId="0" fillId="0" borderId="21" xfId="0" applyNumberFormat="1" applyFont="1" applyBorder="1" applyAlignment="1">
      <alignment horizontal="center"/>
    </xf>
    <xf numFmtId="0" fontId="0" fillId="24" borderId="21" xfId="0" applyFont="1" applyFill="1" applyBorder="1" applyAlignment="1">
      <alignment horizontal="center"/>
    </xf>
    <xf numFmtId="188" fontId="0" fillId="0" borderId="22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24" borderId="22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32" xfId="109" applyFont="1" applyFill="1" applyBorder="1">
      <alignment/>
      <protection/>
    </xf>
    <xf numFmtId="0" fontId="0" fillId="0" borderId="33" xfId="109" applyFont="1" applyFill="1" applyBorder="1">
      <alignment/>
      <protection/>
    </xf>
    <xf numFmtId="14" fontId="0" fillId="0" borderId="19" xfId="109" applyNumberFormat="1" applyFont="1" applyFill="1" applyBorder="1" applyAlignment="1">
      <alignment horizontal="center"/>
      <protection/>
    </xf>
    <xf numFmtId="49" fontId="0" fillId="0" borderId="19" xfId="109" applyNumberFormat="1" applyFont="1" applyFill="1" applyBorder="1" applyAlignment="1">
      <alignment horizontal="center"/>
      <protection/>
    </xf>
    <xf numFmtId="14" fontId="0" fillId="0" borderId="19" xfId="109" applyNumberFormat="1" applyFont="1" applyFill="1" applyBorder="1" applyAlignment="1">
      <alignment horizontal="left"/>
      <protection/>
    </xf>
    <xf numFmtId="0" fontId="0" fillId="0" borderId="20" xfId="0" applyFont="1" applyBorder="1" applyAlignment="1">
      <alignment horizontal="center"/>
    </xf>
    <xf numFmtId="188" fontId="0" fillId="0" borderId="26" xfId="0" applyNumberFormat="1" applyFont="1" applyBorder="1" applyAlignment="1">
      <alignment horizontal="center"/>
    </xf>
    <xf numFmtId="0" fontId="0" fillId="24" borderId="8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36" xfId="109" applyFont="1" applyFill="1" applyBorder="1">
      <alignment/>
      <protection/>
    </xf>
    <xf numFmtId="0" fontId="0" fillId="0" borderId="37" xfId="109" applyFont="1" applyFill="1" applyBorder="1">
      <alignment/>
      <protection/>
    </xf>
    <xf numFmtId="14" fontId="0" fillId="0" borderId="22" xfId="109" applyNumberFormat="1" applyFont="1" applyFill="1" applyBorder="1" applyAlignment="1">
      <alignment horizontal="left"/>
      <protection/>
    </xf>
    <xf numFmtId="0" fontId="0" fillId="24" borderId="20" xfId="0" applyFont="1" applyFill="1" applyBorder="1" applyAlignment="1">
      <alignment/>
    </xf>
    <xf numFmtId="14" fontId="0" fillId="24" borderId="22" xfId="109" applyNumberFormat="1" applyFont="1" applyFill="1" applyBorder="1" applyAlignment="1">
      <alignment horizontal="center"/>
      <protection/>
    </xf>
    <xf numFmtId="0" fontId="0" fillId="0" borderId="26" xfId="0" applyFont="1" applyFill="1" applyBorder="1" applyAlignment="1">
      <alignment/>
    </xf>
    <xf numFmtId="0" fontId="0" fillId="0" borderId="34" xfId="109" applyFont="1" applyFill="1" applyBorder="1">
      <alignment/>
      <protection/>
    </xf>
    <xf numFmtId="0" fontId="0" fillId="0" borderId="35" xfId="109" applyFont="1" applyFill="1" applyBorder="1">
      <alignment/>
      <protection/>
    </xf>
    <xf numFmtId="14" fontId="0" fillId="0" borderId="26" xfId="109" applyNumberFormat="1" applyFont="1" applyFill="1" applyBorder="1" applyAlignment="1">
      <alignment horizontal="center"/>
      <protection/>
    </xf>
    <xf numFmtId="14" fontId="0" fillId="0" borderId="26" xfId="109" applyNumberFormat="1" applyFont="1" applyFill="1" applyBorder="1" applyAlignment="1">
      <alignment horizontal="left"/>
      <protection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198" fontId="0" fillId="0" borderId="21" xfId="109" applyNumberFormat="1" applyFont="1" applyFill="1" applyBorder="1" applyAlignment="1">
      <alignment horizontal="center"/>
      <protection/>
    </xf>
    <xf numFmtId="198" fontId="0" fillId="24" borderId="22" xfId="109" applyNumberFormat="1" applyFont="1" applyFill="1" applyBorder="1" applyAlignment="1">
      <alignment horizontal="center"/>
      <protection/>
    </xf>
    <xf numFmtId="198" fontId="0" fillId="0" borderId="22" xfId="109" applyNumberFormat="1" applyFont="1" applyFill="1" applyBorder="1" applyAlignment="1">
      <alignment horizontal="center"/>
      <protection/>
    </xf>
    <xf numFmtId="0" fontId="0" fillId="24" borderId="34" xfId="109" applyFont="1" applyFill="1" applyBorder="1">
      <alignment/>
      <protection/>
    </xf>
    <xf numFmtId="0" fontId="0" fillId="24" borderId="35" xfId="109" applyFont="1" applyFill="1" applyBorder="1">
      <alignment/>
      <protection/>
    </xf>
    <xf numFmtId="14" fontId="0" fillId="24" borderId="26" xfId="109" applyNumberFormat="1" applyFont="1" applyFill="1" applyBorder="1" applyAlignment="1">
      <alignment horizontal="center"/>
      <protection/>
    </xf>
    <xf numFmtId="198" fontId="0" fillId="24" borderId="26" xfId="109" applyNumberFormat="1" applyFont="1" applyFill="1" applyBorder="1" applyAlignment="1">
      <alignment horizontal="center"/>
      <protection/>
    </xf>
    <xf numFmtId="14" fontId="0" fillId="24" borderId="26" xfId="109" applyNumberFormat="1" applyFont="1" applyFill="1" applyBorder="1" applyAlignment="1">
      <alignment horizontal="left"/>
      <protection/>
    </xf>
    <xf numFmtId="49" fontId="0" fillId="0" borderId="26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0" fontId="66" fillId="0" borderId="19" xfId="0" applyFont="1" applyFill="1" applyBorder="1" applyAlignment="1">
      <alignment horizontal="center" vertical="center" wrapText="1"/>
    </xf>
    <xf numFmtId="0" fontId="66" fillId="0" borderId="8" xfId="0" applyFont="1" applyFill="1" applyBorder="1" applyAlignment="1">
      <alignment horizontal="center"/>
    </xf>
    <xf numFmtId="167" fontId="66" fillId="0" borderId="19" xfId="0" applyNumberFormat="1" applyFont="1" applyFill="1" applyBorder="1" applyAlignment="1">
      <alignment horizontal="center" vertical="center"/>
    </xf>
    <xf numFmtId="167" fontId="0" fillId="0" borderId="22" xfId="0" applyNumberFormat="1" applyFont="1" applyBorder="1" applyAlignment="1">
      <alignment horizontal="left"/>
    </xf>
    <xf numFmtId="0" fontId="0" fillId="24" borderId="26" xfId="0" applyFont="1" applyFill="1" applyBorder="1" applyAlignment="1">
      <alignment horizontal="center" vertical="center" shrinkToFit="1"/>
    </xf>
    <xf numFmtId="0" fontId="0" fillId="24" borderId="21" xfId="0" applyFont="1" applyFill="1" applyBorder="1" applyAlignment="1">
      <alignment horizontal="center" vertical="center" shrinkToFit="1"/>
    </xf>
    <xf numFmtId="0" fontId="0" fillId="24" borderId="22" xfId="0" applyFont="1" applyFill="1" applyBorder="1" applyAlignment="1">
      <alignment horizontal="center" vertical="center" shrinkToFit="1"/>
    </xf>
    <xf numFmtId="0" fontId="0" fillId="24" borderId="20" xfId="0" applyFont="1" applyFill="1" applyBorder="1" applyAlignment="1">
      <alignment horizontal="center" vertical="center" shrinkToFit="1"/>
    </xf>
    <xf numFmtId="2" fontId="66" fillId="0" borderId="20" xfId="0" applyNumberFormat="1" applyFont="1" applyFill="1" applyBorder="1" applyAlignment="1">
      <alignment horizontal="center" vertical="center"/>
    </xf>
    <xf numFmtId="2" fontId="66" fillId="0" borderId="19" xfId="0" applyNumberFormat="1" applyFont="1" applyFill="1" applyBorder="1" applyAlignment="1">
      <alignment horizontal="center" vertical="center"/>
    </xf>
    <xf numFmtId="49" fontId="0" fillId="24" borderId="26" xfId="109" applyNumberFormat="1" applyFont="1" applyFill="1" applyBorder="1" applyAlignment="1">
      <alignment horizontal="center"/>
      <protection/>
    </xf>
    <xf numFmtId="188" fontId="66" fillId="0" borderId="17" xfId="0" applyNumberFormat="1" applyFont="1" applyFill="1" applyBorder="1" applyAlignment="1">
      <alignment horizontal="center" vertical="center" wrapText="1"/>
    </xf>
    <xf numFmtId="188" fontId="66" fillId="0" borderId="8" xfId="0" applyNumberFormat="1" applyFont="1" applyFill="1" applyBorder="1" applyAlignment="1">
      <alignment/>
    </xf>
    <xf numFmtId="0" fontId="66" fillId="24" borderId="8" xfId="0" applyFont="1" applyFill="1" applyBorder="1" applyAlignment="1">
      <alignment vertical="center" wrapText="1"/>
    </xf>
    <xf numFmtId="0" fontId="66" fillId="24" borderId="4" xfId="0" applyFont="1" applyFill="1" applyBorder="1" applyAlignment="1">
      <alignment horizontal="center" vertical="center"/>
    </xf>
    <xf numFmtId="0" fontId="66" fillId="24" borderId="4" xfId="0" applyFont="1" applyFill="1" applyBorder="1" applyAlignment="1">
      <alignment horizontal="center" vertical="center" wrapText="1"/>
    </xf>
    <xf numFmtId="49" fontId="66" fillId="0" borderId="8" xfId="0" applyNumberFormat="1" applyFont="1" applyFill="1" applyBorder="1" applyAlignment="1">
      <alignment horizontal="center" vertical="center" wrapText="1"/>
    </xf>
    <xf numFmtId="49" fontId="66" fillId="0" borderId="8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167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6" fillId="0" borderId="0" xfId="0" applyFont="1" applyAlignment="1">
      <alignment/>
    </xf>
    <xf numFmtId="0" fontId="66" fillId="24" borderId="32" xfId="0" applyFont="1" applyFill="1" applyBorder="1" applyAlignment="1">
      <alignment horizontal="center" vertical="center"/>
    </xf>
    <xf numFmtId="167" fontId="66" fillId="24" borderId="17" xfId="0" applyNumberFormat="1" applyFont="1" applyFill="1" applyBorder="1" applyAlignment="1">
      <alignment horizontal="center" vertical="center" wrapText="1"/>
    </xf>
    <xf numFmtId="0" fontId="55" fillId="24" borderId="17" xfId="0" applyFont="1" applyFill="1" applyBorder="1" applyAlignment="1">
      <alignment horizontal="center" vertical="center"/>
    </xf>
    <xf numFmtId="0" fontId="66" fillId="24" borderId="17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36" xfId="0" applyNumberFormat="1" applyFont="1" applyFill="1" applyBorder="1" applyAlignment="1">
      <alignment horizontal="center" vertical="center"/>
    </xf>
    <xf numFmtId="167" fontId="73" fillId="0" borderId="20" xfId="0" applyNumberFormat="1" applyFont="1" applyFill="1" applyBorder="1" applyAlignment="1">
      <alignment horizontal="center" vertical="center"/>
    </xf>
    <xf numFmtId="167" fontId="74" fillId="0" borderId="20" xfId="0" applyNumberFormat="1" applyFont="1" applyFill="1" applyBorder="1" applyAlignment="1">
      <alignment horizontal="center" vertical="center"/>
    </xf>
    <xf numFmtId="167" fontId="56" fillId="0" borderId="20" xfId="0" applyNumberFormat="1" applyFont="1" applyFill="1" applyBorder="1" applyAlignment="1">
      <alignment horizontal="center" vertical="center"/>
    </xf>
    <xf numFmtId="2" fontId="73" fillId="0" borderId="10" xfId="0" applyNumberFormat="1" applyFont="1" applyFill="1" applyBorder="1" applyAlignment="1">
      <alignment horizontal="center" vertical="center"/>
    </xf>
    <xf numFmtId="2" fontId="73" fillId="0" borderId="38" xfId="0" applyNumberFormat="1" applyFont="1" applyFill="1" applyBorder="1" applyAlignment="1">
      <alignment horizontal="center" vertical="center"/>
    </xf>
    <xf numFmtId="167" fontId="73" fillId="0" borderId="22" xfId="0" applyNumberFormat="1" applyFont="1" applyFill="1" applyBorder="1" applyAlignment="1">
      <alignment horizontal="center" vertical="center"/>
    </xf>
    <xf numFmtId="167" fontId="74" fillId="0" borderId="22" xfId="0" applyNumberFormat="1" applyFont="1" applyFill="1" applyBorder="1" applyAlignment="1">
      <alignment horizontal="center" vertical="center"/>
    </xf>
    <xf numFmtId="167" fontId="56" fillId="0" borderId="22" xfId="0" applyNumberFormat="1" applyFont="1" applyFill="1" applyBorder="1" applyAlignment="1">
      <alignment horizontal="center" vertical="center"/>
    </xf>
    <xf numFmtId="2" fontId="73" fillId="0" borderId="39" xfId="0" applyNumberFormat="1" applyFont="1" applyFill="1" applyBorder="1" applyAlignment="1">
      <alignment horizontal="center" vertical="center"/>
    </xf>
    <xf numFmtId="167" fontId="72" fillId="0" borderId="19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ont="1" applyFill="1" applyAlignment="1">
      <alignment/>
    </xf>
    <xf numFmtId="0" fontId="0" fillId="0" borderId="3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6" fillId="0" borderId="8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/>
    </xf>
    <xf numFmtId="167" fontId="66" fillId="24" borderId="4" xfId="0" applyNumberFormat="1" applyFont="1" applyFill="1" applyBorder="1" applyAlignment="1">
      <alignment horizontal="center" vertical="center" wrapText="1"/>
    </xf>
    <xf numFmtId="167" fontId="66" fillId="24" borderId="18" xfId="0" applyNumberFormat="1" applyFont="1" applyFill="1" applyBorder="1" applyAlignment="1">
      <alignment horizontal="center" vertical="center" wrapText="1"/>
    </xf>
    <xf numFmtId="0" fontId="66" fillId="24" borderId="4" xfId="0" applyFont="1" applyFill="1" applyBorder="1" applyAlignment="1">
      <alignment horizontal="center" vertical="center"/>
    </xf>
    <xf numFmtId="0" fontId="66" fillId="24" borderId="18" xfId="0" applyFont="1" applyFill="1" applyBorder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66" fillId="0" borderId="8" xfId="0" applyFont="1" applyFill="1" applyBorder="1" applyAlignment="1">
      <alignment horizontal="center" vertical="center"/>
    </xf>
    <xf numFmtId="167" fontId="53" fillId="0" borderId="16" xfId="0" applyNumberFormat="1" applyFont="1" applyFill="1" applyBorder="1" applyAlignment="1">
      <alignment horizontal="center"/>
    </xf>
    <xf numFmtId="0" fontId="55" fillId="0" borderId="8" xfId="0" applyFont="1" applyBorder="1" applyAlignment="1">
      <alignment horizontal="center"/>
    </xf>
    <xf numFmtId="0" fontId="66" fillId="0" borderId="40" xfId="0" applyFont="1" applyFill="1" applyBorder="1" applyAlignment="1">
      <alignment horizontal="center" vertical="center" wrapText="1"/>
    </xf>
    <xf numFmtId="0" fontId="66" fillId="0" borderId="19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center" vertical="center" wrapText="1"/>
    </xf>
    <xf numFmtId="0" fontId="66" fillId="0" borderId="18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/>
    </xf>
    <xf numFmtId="167" fontId="0" fillId="0" borderId="16" xfId="0" applyNumberFormat="1" applyFont="1" applyFill="1" applyBorder="1" applyAlignment="1">
      <alignment horizontal="center"/>
    </xf>
    <xf numFmtId="0" fontId="66" fillId="24" borderId="8" xfId="0" applyFont="1" applyFill="1" applyBorder="1" applyAlignment="1">
      <alignment horizontal="center" vertical="center"/>
    </xf>
    <xf numFmtId="167" fontId="66" fillId="24" borderId="17" xfId="0" applyNumberFormat="1" applyFont="1" applyFill="1" applyBorder="1" applyAlignment="1">
      <alignment horizontal="center" vertical="center" wrapText="1"/>
    </xf>
    <xf numFmtId="0" fontId="70" fillId="0" borderId="41" xfId="0" applyFont="1" applyBorder="1" applyAlignment="1">
      <alignment horizontal="center"/>
    </xf>
    <xf numFmtId="0" fontId="64" fillId="0" borderId="41" xfId="0" applyFont="1" applyBorder="1" applyAlignment="1">
      <alignment horizontal="center"/>
    </xf>
    <xf numFmtId="0" fontId="66" fillId="24" borderId="32" xfId="0" applyFont="1" applyFill="1" applyBorder="1" applyAlignment="1">
      <alignment horizontal="center" vertical="center"/>
    </xf>
    <xf numFmtId="0" fontId="66" fillId="24" borderId="16" xfId="0" applyFont="1" applyFill="1" applyBorder="1" applyAlignment="1">
      <alignment horizontal="center" vertical="center"/>
    </xf>
    <xf numFmtId="167" fontId="64" fillId="0" borderId="16" xfId="0" applyNumberFormat="1" applyFont="1" applyFill="1" applyBorder="1" applyAlignment="1">
      <alignment horizontal="center"/>
    </xf>
    <xf numFmtId="0" fontId="62" fillId="0" borderId="8" xfId="0" applyFont="1" applyFill="1" applyBorder="1" applyAlignment="1">
      <alignment horizontal="center" vertical="center"/>
    </xf>
    <xf numFmtId="0" fontId="61" fillId="0" borderId="8" xfId="0" applyFont="1" applyFill="1" applyBorder="1" applyAlignment="1">
      <alignment horizontal="center" vertical="center"/>
    </xf>
    <xf numFmtId="0" fontId="63" fillId="24" borderId="4" xfId="0" applyFont="1" applyFill="1" applyBorder="1" applyAlignment="1">
      <alignment horizontal="center" vertical="center"/>
    </xf>
    <xf numFmtId="0" fontId="63" fillId="24" borderId="18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left" vertical="center"/>
    </xf>
    <xf numFmtId="167" fontId="62" fillId="24" borderId="4" xfId="0" applyNumberFormat="1" applyFont="1" applyFill="1" applyBorder="1" applyAlignment="1">
      <alignment horizontal="center" vertical="center" wrapText="1"/>
    </xf>
    <xf numFmtId="167" fontId="62" fillId="24" borderId="18" xfId="0" applyNumberFormat="1" applyFont="1" applyFill="1" applyBorder="1" applyAlignment="1">
      <alignment horizontal="center" vertical="center" wrapText="1"/>
    </xf>
    <xf numFmtId="0" fontId="66" fillId="0" borderId="0" xfId="0" applyFont="1" applyFill="1" applyAlignment="1">
      <alignment horizontal="center" vertical="center" wrapText="1"/>
    </xf>
    <xf numFmtId="0" fontId="66" fillId="0" borderId="0" xfId="0" applyFont="1" applyFill="1" applyAlignment="1">
      <alignment horizontal="center" vertical="center"/>
    </xf>
    <xf numFmtId="0" fontId="62" fillId="0" borderId="17" xfId="0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 vertical="center" wrapText="1"/>
    </xf>
    <xf numFmtId="0" fontId="62" fillId="0" borderId="40" xfId="0" applyFont="1" applyFill="1" applyBorder="1" applyAlignment="1">
      <alignment horizontal="center" vertical="center" wrapText="1"/>
    </xf>
    <xf numFmtId="0" fontId="62" fillId="0" borderId="19" xfId="0" applyFont="1" applyFill="1" applyBorder="1" applyAlignment="1">
      <alignment horizontal="center" vertical="center" wrapText="1"/>
    </xf>
    <xf numFmtId="0" fontId="55" fillId="0" borderId="8" xfId="0" applyFont="1" applyFill="1" applyBorder="1" applyAlignment="1">
      <alignment horizontal="center"/>
    </xf>
    <xf numFmtId="167" fontId="62" fillId="24" borderId="17" xfId="0" applyNumberFormat="1" applyFont="1" applyFill="1" applyBorder="1" applyAlignment="1">
      <alignment horizontal="center" vertical="center" wrapText="1"/>
    </xf>
    <xf numFmtId="0" fontId="62" fillId="24" borderId="17" xfId="0" applyFont="1" applyFill="1" applyBorder="1" applyAlignment="1">
      <alignment horizontal="center" vertical="center"/>
    </xf>
    <xf numFmtId="0" fontId="62" fillId="24" borderId="4" xfId="0" applyFont="1" applyFill="1" applyBorder="1" applyAlignment="1">
      <alignment horizontal="center" vertical="center"/>
    </xf>
    <xf numFmtId="0" fontId="62" fillId="24" borderId="18" xfId="0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 wrapText="1"/>
    </xf>
    <xf numFmtId="0" fontId="66" fillId="24" borderId="40" xfId="0" applyFont="1" applyFill="1" applyBorder="1" applyAlignment="1">
      <alignment horizontal="center" vertical="center" wrapText="1"/>
    </xf>
    <xf numFmtId="0" fontId="66" fillId="24" borderId="19" xfId="0" applyFont="1" applyFill="1" applyBorder="1" applyAlignment="1">
      <alignment horizontal="center" vertical="center" wrapText="1"/>
    </xf>
    <xf numFmtId="0" fontId="66" fillId="24" borderId="4" xfId="0" applyFont="1" applyFill="1" applyBorder="1" applyAlignment="1">
      <alignment horizontal="center" vertical="center" wrapText="1"/>
    </xf>
    <xf numFmtId="0" fontId="66" fillId="24" borderId="18" xfId="0" applyFont="1" applyFill="1" applyBorder="1" applyAlignment="1">
      <alignment horizontal="center" vertical="center" wrapText="1"/>
    </xf>
    <xf numFmtId="0" fontId="66" fillId="24" borderId="17" xfId="0" applyFont="1" applyFill="1" applyBorder="1" applyAlignment="1">
      <alignment horizontal="center" vertical="center"/>
    </xf>
    <xf numFmtId="0" fontId="66" fillId="24" borderId="17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center" vertical="center"/>
    </xf>
    <xf numFmtId="0" fontId="66" fillId="0" borderId="4" xfId="0" applyFont="1" applyFill="1" applyBorder="1" applyAlignment="1">
      <alignment horizontal="center" vertical="center"/>
    </xf>
    <xf numFmtId="0" fontId="66" fillId="0" borderId="18" xfId="0" applyFont="1" applyFill="1" applyBorder="1" applyAlignment="1">
      <alignment horizontal="center" vertical="center"/>
    </xf>
    <xf numFmtId="188" fontId="67" fillId="0" borderId="0" xfId="0" applyNumberFormat="1" applyFont="1" applyFill="1" applyAlignment="1">
      <alignment horizontal="center" vertical="center"/>
    </xf>
    <xf numFmtId="0" fontId="63" fillId="24" borderId="8" xfId="0" applyFont="1" applyFill="1" applyBorder="1" applyAlignment="1">
      <alignment horizontal="center" vertical="center"/>
    </xf>
    <xf numFmtId="49" fontId="67" fillId="0" borderId="0" xfId="0" applyNumberFormat="1" applyFont="1" applyFill="1" applyAlignment="1">
      <alignment horizontal="center" vertical="center"/>
    </xf>
    <xf numFmtId="0" fontId="55" fillId="0" borderId="17" xfId="0" applyFont="1" applyFill="1" applyBorder="1" applyAlignment="1">
      <alignment horizontal="center" vertical="center"/>
    </xf>
    <xf numFmtId="0" fontId="55" fillId="0" borderId="4" xfId="0" applyFont="1" applyFill="1" applyBorder="1" applyAlignment="1">
      <alignment horizontal="center" vertical="center"/>
    </xf>
  </cellXfs>
  <cellStyles count="131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95" xfId="21"/>
    <cellStyle name="??[0]_BRE" xfId="22"/>
    <cellStyle name="??_ Att. 1- Cover" xfId="23"/>
    <cellStyle name="•W_’·Šú‰p•¶" xfId="24"/>
    <cellStyle name="1" xfId="25"/>
    <cellStyle name="1_Cau thuy dien Ban La (Cu Anh)" xfId="26"/>
    <cellStyle name="1_Du toan 558 (Km17+508.12 - Km 22)" xfId="27"/>
    <cellStyle name="1_ÿÿÿÿÿ" xfId="28"/>
    <cellStyle name="2" xfId="29"/>
    <cellStyle name="2_Cau thuy dien Ban La (Cu Anh)" xfId="30"/>
    <cellStyle name="2_Du toan 558 (Km17+508.12 - Km 22)" xfId="31"/>
    <cellStyle name="2_ÿÿÿÿÿ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3" xfId="39"/>
    <cellStyle name="3_Cau thuy dien Ban La (Cu Anh)" xfId="40"/>
    <cellStyle name="3_Du toan 558 (Km17+508.12 - Km 22)" xfId="41"/>
    <cellStyle name="3_ÿÿÿÿÿ" xfId="42"/>
    <cellStyle name="4" xfId="43"/>
    <cellStyle name="4_Cau thuy dien Ban La (Cu Anh)" xfId="44"/>
    <cellStyle name="4_Du toan 558 (Km17+508.12 - Km 22)" xfId="45"/>
    <cellStyle name="4_ÿÿÿÿÿ" xfId="46"/>
    <cellStyle name="40% - Accent1" xfId="47"/>
    <cellStyle name="40% - Accent2" xfId="48"/>
    <cellStyle name="40% - Accent3" xfId="49"/>
    <cellStyle name="40% - Accent4" xfId="50"/>
    <cellStyle name="40% - Accent5" xfId="51"/>
    <cellStyle name="40% - Accent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Accent1" xfId="59"/>
    <cellStyle name="Accent2" xfId="60"/>
    <cellStyle name="Accent3" xfId="61"/>
    <cellStyle name="Accent4" xfId="62"/>
    <cellStyle name="Accent5" xfId="63"/>
    <cellStyle name="Accent6" xfId="64"/>
    <cellStyle name="AeE­ [0]_INQUIRY ¿µ¾÷AßAø " xfId="65"/>
    <cellStyle name="ÅëÈ­ [0]_S" xfId="66"/>
    <cellStyle name="AeE­_INQUIRY ¿µ¾÷AßAø " xfId="67"/>
    <cellStyle name="ÅëÈ­_S" xfId="68"/>
    <cellStyle name="AÞ¸¶ [0]_INQUIRY ¿?¾÷AßAø " xfId="69"/>
    <cellStyle name="ÄÞ¸¶ [0]_S" xfId="70"/>
    <cellStyle name="AÞ¸¶_INQUIRY ¿?¾÷AßAø " xfId="71"/>
    <cellStyle name="ÄÞ¸¶_S" xfId="72"/>
    <cellStyle name="Bad" xfId="73"/>
    <cellStyle name="C?AØ_¿?¾÷CoE² " xfId="74"/>
    <cellStyle name="C￥AØ_¿μ¾÷CoE² " xfId="75"/>
    <cellStyle name="Ç¥ÁØ_S" xfId="76"/>
    <cellStyle name="C￥AØ_Sheet1_¿μ¾÷CoE² " xfId="77"/>
    <cellStyle name="Calc Currency (0)" xfId="78"/>
    <cellStyle name="Calculation" xfId="79"/>
    <cellStyle name="Check Cell" xfId="80"/>
    <cellStyle name="Comma" xfId="81"/>
    <cellStyle name="Comma [0]" xfId="82"/>
    <cellStyle name="Comma0" xfId="83"/>
    <cellStyle name="Currency" xfId="84"/>
    <cellStyle name="Currency [0]" xfId="85"/>
    <cellStyle name="Currency0" xfId="86"/>
    <cellStyle name="Date" xfId="87"/>
    <cellStyle name="Explanatory Text" xfId="88"/>
    <cellStyle name="Fixed" xfId="89"/>
    <cellStyle name="Followed Hyperlink" xfId="90"/>
    <cellStyle name="gd" xfId="91"/>
    <cellStyle name="Good" xfId="92"/>
    <cellStyle name="Grey" xfId="93"/>
    <cellStyle name="Header1" xfId="94"/>
    <cellStyle name="Header2" xfId="95"/>
    <cellStyle name="Heading 1" xfId="96"/>
    <cellStyle name="Heading 2" xfId="97"/>
    <cellStyle name="Heading 3" xfId="98"/>
    <cellStyle name="Heading 4" xfId="99"/>
    <cellStyle name="Hoa-Scholl" xfId="100"/>
    <cellStyle name="Hyperlink" xfId="101"/>
    <cellStyle name="Input" xfId="102"/>
    <cellStyle name="Input [yellow]" xfId="103"/>
    <cellStyle name="Linked Cell" xfId="104"/>
    <cellStyle name="moi" xfId="105"/>
    <cellStyle name="n" xfId="106"/>
    <cellStyle name="Neutral" xfId="107"/>
    <cellStyle name="Normal - Style1" xfId="108"/>
    <cellStyle name="Normal_khuon" xfId="109"/>
    <cellStyle name="Normal_MAM NON A" xfId="110"/>
    <cellStyle name="Normal_MAM NON C (2)" xfId="111"/>
    <cellStyle name="Normal_TIEU HOC A" xfId="112"/>
    <cellStyle name="Normal1" xfId="113"/>
    <cellStyle name="Note" xfId="114"/>
    <cellStyle name="Output" xfId="115"/>
    <cellStyle name="Percent" xfId="116"/>
    <cellStyle name="Percent [2]" xfId="117"/>
    <cellStyle name="phu" xfId="118"/>
    <cellStyle name="t2" xfId="119"/>
    <cellStyle name="Title" xfId="120"/>
    <cellStyle name="Total" xfId="121"/>
    <cellStyle name="Warning Text" xfId="122"/>
    <cellStyle name="xuan" xfId="123"/>
    <cellStyle name="똿뗦먛귟 [0.00]_PRODUCT DETAIL Q1" xfId="124"/>
    <cellStyle name="똿뗦먛귟_PRODUCT DETAIL Q1" xfId="125"/>
    <cellStyle name="믅됞 [0.00]_PRODUCT DETAIL Q1" xfId="126"/>
    <cellStyle name="믅됞_PRODUCT DETAIL Q1" xfId="127"/>
    <cellStyle name="백분율_95" xfId="128"/>
    <cellStyle name="뷭?_BOOKSHIP" xfId="129"/>
    <cellStyle name="一般_00Q3902REV.1" xfId="130"/>
    <cellStyle name="千分位[0]_00Q3902REV.1" xfId="131"/>
    <cellStyle name="千分位_00Q3902REV.1" xfId="132"/>
    <cellStyle name="콤마 [0]_1202" xfId="133"/>
    <cellStyle name="콤마_1202" xfId="134"/>
    <cellStyle name="통화 [0]_1202" xfId="135"/>
    <cellStyle name="통화_1202" xfId="136"/>
    <cellStyle name="표준_(정보부문)월별인원계획" xfId="137"/>
    <cellStyle name="표준_kc-elec system check list" xfId="138"/>
    <cellStyle name="貨幣 [0]_00Q3902REV.1" xfId="139"/>
    <cellStyle name="貨幣[0]_BRE" xfId="140"/>
    <cellStyle name="貨幣_00Q3902REV.1" xfId="141"/>
    <cellStyle name=" [0.00]_ Att. 1- Cover" xfId="142"/>
    <cellStyle name="_ Att. 1- Cover" xfId="143"/>
    <cellStyle name="?_ Att. 1- Cover" xfId="144"/>
  </cellStyles>
  <dxfs count="36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1</xdr:row>
      <xdr:rowOff>47625</xdr:rowOff>
    </xdr:from>
    <xdr:to>
      <xdr:col>14</xdr:col>
      <xdr:colOff>704850</xdr:colOff>
      <xdr:row>2</xdr:row>
      <xdr:rowOff>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9525" y="276225"/>
          <a:ext cx="102203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BẢNG ĐIỂM HỌC PHẦN THAY THẾ KLTN LỚP CĐSP MẦM NON 33A KHÓA HỌC 2013 - 2016 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 KHÓA HỌC 2012 - 2015</a:t>
          </a:r>
        </a:p>
      </xdr:txBody>
    </xdr:sp>
    <xdr:clientData/>
  </xdr:twoCellAnchor>
  <xdr:oneCellAnchor>
    <xdr:from>
      <xdr:col>7</xdr:col>
      <xdr:colOff>0</xdr:colOff>
      <xdr:row>71</xdr:row>
      <xdr:rowOff>0</xdr:rowOff>
    </xdr:from>
    <xdr:ext cx="85725" cy="257175"/>
    <xdr:sp>
      <xdr:nvSpPr>
        <xdr:cNvPr id="2" name="Text Box 20"/>
        <xdr:cNvSpPr txBox="1">
          <a:spLocks noChangeArrowheads="1"/>
        </xdr:cNvSpPr>
      </xdr:nvSpPr>
      <xdr:spPr>
        <a:xfrm>
          <a:off x="5572125" y="1775460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85725</xdr:colOff>
      <xdr:row>71</xdr:row>
      <xdr:rowOff>209550</xdr:rowOff>
    </xdr:from>
    <xdr:to>
      <xdr:col>15</xdr:col>
      <xdr:colOff>209550</xdr:colOff>
      <xdr:row>81</xdr:row>
      <xdr:rowOff>19050</xdr:rowOff>
    </xdr:to>
    <xdr:grpSp>
      <xdr:nvGrpSpPr>
        <xdr:cNvPr id="3" name="Group 38"/>
        <xdr:cNvGrpSpPr>
          <a:grpSpLocks/>
        </xdr:cNvGrpSpPr>
      </xdr:nvGrpSpPr>
      <xdr:grpSpPr>
        <a:xfrm>
          <a:off x="85725" y="17964150"/>
          <a:ext cx="10372725" cy="2000250"/>
          <a:chOff x="10" y="842"/>
          <a:chExt cx="998" cy="242"/>
        </a:xfrm>
        <a:solidFill>
          <a:srgbClr val="FFFFFF"/>
        </a:solidFill>
      </xdr:grpSpPr>
      <xdr:grpSp>
        <xdr:nvGrpSpPr>
          <xdr:cNvPr id="4" name="Group 39"/>
          <xdr:cNvGrpSpPr>
            <a:grpSpLocks/>
          </xdr:cNvGrpSpPr>
        </xdr:nvGrpSpPr>
        <xdr:grpSpPr>
          <a:xfrm>
            <a:off x="10" y="873"/>
            <a:ext cx="928" cy="211"/>
            <a:chOff x="10" y="873"/>
            <a:chExt cx="928" cy="211"/>
          </a:xfrm>
          <a:solidFill>
            <a:srgbClr val="FFFFFF"/>
          </a:solidFill>
        </xdr:grpSpPr>
        <xdr:sp>
          <xdr:nvSpPr>
            <xdr:cNvPr id="5" name="Text Box 40"/>
            <xdr:cNvSpPr txBox="1">
              <a:spLocks noChangeArrowheads="1"/>
            </xdr:cNvSpPr>
          </xdr:nvSpPr>
          <xdr:spPr>
            <a:xfrm>
              <a:off x="10" y="873"/>
              <a:ext cx="191" cy="20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7432" rIns="27432" bIns="0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Người đọc điểm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Nguyễn Thị Hạnh Ngọc </a:t>
              </a:r>
            </a:p>
          </xdr:txBody>
        </xdr:sp>
        <xdr:sp>
          <xdr:nvSpPr>
            <xdr:cNvPr id="6" name="Text Box 41"/>
            <xdr:cNvSpPr txBox="1">
              <a:spLocks noChangeArrowheads="1"/>
            </xdr:cNvSpPr>
          </xdr:nvSpPr>
          <xdr:spPr>
            <a:xfrm>
              <a:off x="211" y="874"/>
              <a:ext cx="192" cy="21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7432" rIns="27432" bIns="0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Người vào điểm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Phan Thị Ngàn</a:t>
              </a:r>
            </a:p>
          </xdr:txBody>
        </xdr:sp>
        <xdr:sp>
          <xdr:nvSpPr>
            <xdr:cNvPr id="7" name="Text Box 42"/>
            <xdr:cNvSpPr txBox="1">
              <a:spLocks noChangeArrowheads="1"/>
            </xdr:cNvSpPr>
          </xdr:nvSpPr>
          <xdr:spPr>
            <a:xfrm>
              <a:off x="477" y="874"/>
              <a:ext cx="191" cy="20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7432" rIns="27432" bIns="0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Người kiểm tra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Nguyễn Đức Thọ</a:t>
              </a:r>
            </a:p>
          </xdr:txBody>
        </xdr:sp>
        <xdr:sp>
          <xdr:nvSpPr>
            <xdr:cNvPr id="8" name="Text Box 43"/>
            <xdr:cNvSpPr txBox="1">
              <a:spLocks noChangeArrowheads="1"/>
            </xdr:cNvSpPr>
          </xdr:nvSpPr>
          <xdr:spPr>
            <a:xfrm>
              <a:off x="749" y="874"/>
              <a:ext cx="191" cy="20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7432" rIns="27432" bIns="0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KT.HIỆU TRƯỞNG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PHÓ HIỆU TRƯỞNG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Vương Văn Quang</a:t>
              </a:r>
            </a:p>
          </xdr:txBody>
        </xdr:sp>
      </xdr:grpSp>
      <xdr:sp>
        <xdr:nvSpPr>
          <xdr:cNvPr id="9" name="Text Box 44"/>
          <xdr:cNvSpPr txBox="1">
            <a:spLocks noChangeArrowheads="1"/>
          </xdr:cNvSpPr>
        </xdr:nvSpPr>
        <xdr:spPr>
          <a:xfrm>
            <a:off x="762" y="842"/>
            <a:ext cx="246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200" b="0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Bắc Ninh, ngày........ tháng ...... năm........</a:t>
            </a:r>
          </a:p>
        </xdr:txBody>
      </xdr:sp>
    </xdr:grpSp>
    <xdr:clientData/>
  </xdr:twoCellAnchor>
  <xdr:oneCellAnchor>
    <xdr:from>
      <xdr:col>7</xdr:col>
      <xdr:colOff>0</xdr:colOff>
      <xdr:row>71</xdr:row>
      <xdr:rowOff>0</xdr:rowOff>
    </xdr:from>
    <xdr:ext cx="85725" cy="38100"/>
    <xdr:sp>
      <xdr:nvSpPr>
        <xdr:cNvPr id="10" name="Text Box 20"/>
        <xdr:cNvSpPr txBox="1">
          <a:spLocks noChangeArrowheads="1"/>
        </xdr:cNvSpPr>
      </xdr:nvSpPr>
      <xdr:spPr>
        <a:xfrm>
          <a:off x="5572125" y="177546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7</xdr:row>
      <xdr:rowOff>0</xdr:rowOff>
    </xdr:from>
    <xdr:ext cx="104775" cy="38100"/>
    <xdr:sp>
      <xdr:nvSpPr>
        <xdr:cNvPr id="1" name="Text Box 20"/>
        <xdr:cNvSpPr txBox="1">
          <a:spLocks noChangeArrowheads="1"/>
        </xdr:cNvSpPr>
      </xdr:nvSpPr>
      <xdr:spPr>
        <a:xfrm>
          <a:off x="4933950" y="1752600"/>
          <a:ext cx="104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85725" cy="28575"/>
    <xdr:sp>
      <xdr:nvSpPr>
        <xdr:cNvPr id="2" name="Text Box 20"/>
        <xdr:cNvSpPr txBox="1">
          <a:spLocks noChangeArrowheads="1"/>
        </xdr:cNvSpPr>
      </xdr:nvSpPr>
      <xdr:spPr>
        <a:xfrm>
          <a:off x="4933950" y="45815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104775</xdr:colOff>
      <xdr:row>20</xdr:row>
      <xdr:rowOff>114300</xdr:rowOff>
    </xdr:from>
    <xdr:to>
      <xdr:col>16</xdr:col>
      <xdr:colOff>542925</xdr:colOff>
      <xdr:row>33</xdr:row>
      <xdr:rowOff>9525</xdr:rowOff>
    </xdr:to>
    <xdr:grpSp>
      <xdr:nvGrpSpPr>
        <xdr:cNvPr id="3" name="Group 38"/>
        <xdr:cNvGrpSpPr>
          <a:grpSpLocks/>
        </xdr:cNvGrpSpPr>
      </xdr:nvGrpSpPr>
      <xdr:grpSpPr>
        <a:xfrm>
          <a:off x="104775" y="5038725"/>
          <a:ext cx="9867900" cy="2124075"/>
          <a:chOff x="10" y="841"/>
          <a:chExt cx="984" cy="243"/>
        </a:xfrm>
        <a:solidFill>
          <a:srgbClr val="FFFFFF"/>
        </a:solidFill>
      </xdr:grpSpPr>
      <xdr:grpSp>
        <xdr:nvGrpSpPr>
          <xdr:cNvPr id="4" name="Group 39"/>
          <xdr:cNvGrpSpPr>
            <a:grpSpLocks/>
          </xdr:cNvGrpSpPr>
        </xdr:nvGrpSpPr>
        <xdr:grpSpPr>
          <a:xfrm>
            <a:off x="10" y="873"/>
            <a:ext cx="928" cy="211"/>
            <a:chOff x="10" y="873"/>
            <a:chExt cx="928" cy="211"/>
          </a:xfrm>
          <a:solidFill>
            <a:srgbClr val="FFFFFF"/>
          </a:solidFill>
        </xdr:grpSpPr>
        <xdr:sp>
          <xdr:nvSpPr>
            <xdr:cNvPr id="5" name="Text Box 40"/>
            <xdr:cNvSpPr txBox="1">
              <a:spLocks noChangeArrowheads="1"/>
            </xdr:cNvSpPr>
          </xdr:nvSpPr>
          <xdr:spPr>
            <a:xfrm>
              <a:off x="10" y="873"/>
              <a:ext cx="191" cy="20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7432" rIns="27432" bIns="0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Người đọc điểm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Nguyễn Thị Hạnh Ngọc </a:t>
              </a:r>
            </a:p>
          </xdr:txBody>
        </xdr:sp>
        <xdr:sp>
          <xdr:nvSpPr>
            <xdr:cNvPr id="6" name="Text Box 41"/>
            <xdr:cNvSpPr txBox="1">
              <a:spLocks noChangeArrowheads="1"/>
            </xdr:cNvSpPr>
          </xdr:nvSpPr>
          <xdr:spPr>
            <a:xfrm>
              <a:off x="211" y="875"/>
              <a:ext cx="191" cy="20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7432" rIns="27432" bIns="0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Người vào điểm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Phan Thị Ngàn</a:t>
              </a:r>
            </a:p>
          </xdr:txBody>
        </xdr:sp>
        <xdr:sp>
          <xdr:nvSpPr>
            <xdr:cNvPr id="7" name="Text Box 42"/>
            <xdr:cNvSpPr txBox="1">
              <a:spLocks noChangeArrowheads="1"/>
            </xdr:cNvSpPr>
          </xdr:nvSpPr>
          <xdr:spPr>
            <a:xfrm>
              <a:off x="476" y="875"/>
              <a:ext cx="193" cy="20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7432" rIns="27432" bIns="0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Người kiểm tra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Nguyễn Đức Thọ</a:t>
              </a:r>
            </a:p>
          </xdr:txBody>
        </xdr:sp>
        <xdr:sp>
          <xdr:nvSpPr>
            <xdr:cNvPr id="8" name="Text Box 43"/>
            <xdr:cNvSpPr txBox="1">
              <a:spLocks noChangeArrowheads="1"/>
            </xdr:cNvSpPr>
          </xdr:nvSpPr>
          <xdr:spPr>
            <a:xfrm>
              <a:off x="747" y="875"/>
              <a:ext cx="191" cy="20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7432" rIns="27432" bIns="0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KT.HIỆU TRƯỞNG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PHÓ HIỆU TRƯỞNG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Vương Văn Quang</a:t>
              </a:r>
            </a:p>
          </xdr:txBody>
        </xdr:sp>
      </xdr:grpSp>
      <xdr:sp>
        <xdr:nvSpPr>
          <xdr:cNvPr id="9" name="Text Box 44"/>
          <xdr:cNvSpPr txBox="1">
            <a:spLocks noChangeArrowheads="1"/>
          </xdr:cNvSpPr>
        </xdr:nvSpPr>
        <xdr:spPr>
          <a:xfrm>
            <a:off x="739" y="841"/>
            <a:ext cx="255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200" b="0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Bắc Ninh, ngày........ tháng ...... năm........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7</xdr:row>
      <xdr:rowOff>0</xdr:rowOff>
    </xdr:from>
    <xdr:ext cx="104775" cy="247650"/>
    <xdr:sp>
      <xdr:nvSpPr>
        <xdr:cNvPr id="1" name="Text Box 20"/>
        <xdr:cNvSpPr txBox="1">
          <a:spLocks noChangeArrowheads="1"/>
        </xdr:cNvSpPr>
      </xdr:nvSpPr>
      <xdr:spPr>
        <a:xfrm>
          <a:off x="5257800" y="15716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85725" cy="247650"/>
    <xdr:sp>
      <xdr:nvSpPr>
        <xdr:cNvPr id="2" name="Text Box 20"/>
        <xdr:cNvSpPr txBox="1">
          <a:spLocks noChangeArrowheads="1"/>
        </xdr:cNvSpPr>
      </xdr:nvSpPr>
      <xdr:spPr>
        <a:xfrm>
          <a:off x="5257800" y="114300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0</xdr:colOff>
      <xdr:row>52</xdr:row>
      <xdr:rowOff>152400</xdr:rowOff>
    </xdr:from>
    <xdr:to>
      <xdr:col>14</xdr:col>
      <xdr:colOff>828675</xdr:colOff>
      <xdr:row>69</xdr:row>
      <xdr:rowOff>57150</xdr:rowOff>
    </xdr:to>
    <xdr:grpSp>
      <xdr:nvGrpSpPr>
        <xdr:cNvPr id="3" name="Group 38"/>
        <xdr:cNvGrpSpPr>
          <a:grpSpLocks/>
        </xdr:cNvGrpSpPr>
      </xdr:nvGrpSpPr>
      <xdr:grpSpPr>
        <a:xfrm>
          <a:off x="0" y="11582400"/>
          <a:ext cx="9648825" cy="2552700"/>
          <a:chOff x="10" y="841"/>
          <a:chExt cx="1034" cy="243"/>
        </a:xfrm>
        <a:solidFill>
          <a:srgbClr val="FFFFFF"/>
        </a:solidFill>
      </xdr:grpSpPr>
      <xdr:grpSp>
        <xdr:nvGrpSpPr>
          <xdr:cNvPr id="4" name="Group 39"/>
          <xdr:cNvGrpSpPr>
            <a:grpSpLocks/>
          </xdr:cNvGrpSpPr>
        </xdr:nvGrpSpPr>
        <xdr:grpSpPr>
          <a:xfrm>
            <a:off x="10" y="873"/>
            <a:ext cx="928" cy="211"/>
            <a:chOff x="10" y="873"/>
            <a:chExt cx="928" cy="211"/>
          </a:xfrm>
          <a:solidFill>
            <a:srgbClr val="FFFFFF"/>
          </a:solidFill>
        </xdr:grpSpPr>
        <xdr:sp>
          <xdr:nvSpPr>
            <xdr:cNvPr id="5" name="Text Box 40"/>
            <xdr:cNvSpPr txBox="1">
              <a:spLocks noChangeArrowheads="1"/>
            </xdr:cNvSpPr>
          </xdr:nvSpPr>
          <xdr:spPr>
            <a:xfrm>
              <a:off x="10" y="873"/>
              <a:ext cx="191" cy="20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7432" rIns="27432" bIns="0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Người đọc điểm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Nguyễn Thị Hạnh Ngọc </a:t>
              </a:r>
            </a:p>
          </xdr:txBody>
        </xdr:sp>
        <xdr:sp>
          <xdr:nvSpPr>
            <xdr:cNvPr id="6" name="Text Box 41"/>
            <xdr:cNvSpPr txBox="1">
              <a:spLocks noChangeArrowheads="1"/>
            </xdr:cNvSpPr>
          </xdr:nvSpPr>
          <xdr:spPr>
            <a:xfrm>
              <a:off x="211" y="875"/>
              <a:ext cx="192" cy="20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7432" rIns="27432" bIns="0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Người vào điểm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Phan Thị Ngàn</a:t>
              </a:r>
            </a:p>
          </xdr:txBody>
        </xdr:sp>
        <xdr:sp>
          <xdr:nvSpPr>
            <xdr:cNvPr id="7" name="Text Box 42"/>
            <xdr:cNvSpPr txBox="1">
              <a:spLocks noChangeArrowheads="1"/>
            </xdr:cNvSpPr>
          </xdr:nvSpPr>
          <xdr:spPr>
            <a:xfrm>
              <a:off x="475" y="875"/>
              <a:ext cx="193" cy="20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7432" rIns="27432" bIns="0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Người kiểm tra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Nguyễn Đức Thọ</a:t>
              </a:r>
            </a:p>
          </xdr:txBody>
        </xdr:sp>
        <xdr:sp>
          <xdr:nvSpPr>
            <xdr:cNvPr id="8" name="Text Box 43"/>
            <xdr:cNvSpPr txBox="1">
              <a:spLocks noChangeArrowheads="1"/>
            </xdr:cNvSpPr>
          </xdr:nvSpPr>
          <xdr:spPr>
            <a:xfrm>
              <a:off x="748" y="875"/>
              <a:ext cx="191" cy="20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7432" rIns="27432" bIns="0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KT.HIỆU TRƯỞNG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PHÓ HIỆU TRƯỞNG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Vương Văn Quang</a:t>
              </a:r>
            </a:p>
          </xdr:txBody>
        </xdr:sp>
      </xdr:grpSp>
      <xdr:sp>
        <xdr:nvSpPr>
          <xdr:cNvPr id="9" name="Text Box 44"/>
          <xdr:cNvSpPr txBox="1">
            <a:spLocks noChangeArrowheads="1"/>
          </xdr:cNvSpPr>
        </xdr:nvSpPr>
        <xdr:spPr>
          <a:xfrm>
            <a:off x="770" y="841"/>
            <a:ext cx="27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200" b="0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Bắc Ninh, ngày........ tháng ...... năm........</a:t>
            </a:r>
          </a:p>
        </xdr:txBody>
      </xdr:sp>
    </xdr:grpSp>
    <xdr:clientData/>
  </xdr:twoCellAnchor>
  <xdr:oneCellAnchor>
    <xdr:from>
      <xdr:col>7</xdr:col>
      <xdr:colOff>0</xdr:colOff>
      <xdr:row>52</xdr:row>
      <xdr:rowOff>0</xdr:rowOff>
    </xdr:from>
    <xdr:ext cx="85725" cy="28575"/>
    <xdr:sp>
      <xdr:nvSpPr>
        <xdr:cNvPr id="10" name="Text Box 20"/>
        <xdr:cNvSpPr txBox="1">
          <a:spLocks noChangeArrowheads="1"/>
        </xdr:cNvSpPr>
      </xdr:nvSpPr>
      <xdr:spPr>
        <a:xfrm>
          <a:off x="5257800" y="114300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85725" cy="28575"/>
    <xdr:sp>
      <xdr:nvSpPr>
        <xdr:cNvPr id="11" name="Text Box 20"/>
        <xdr:cNvSpPr txBox="1">
          <a:spLocks noChangeArrowheads="1"/>
        </xdr:cNvSpPr>
      </xdr:nvSpPr>
      <xdr:spPr>
        <a:xfrm>
          <a:off x="5257800" y="114300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57</xdr:row>
      <xdr:rowOff>57150</xdr:rowOff>
    </xdr:from>
    <xdr:to>
      <xdr:col>15</xdr:col>
      <xdr:colOff>733425</xdr:colOff>
      <xdr:row>70</xdr:row>
      <xdr:rowOff>57150</xdr:rowOff>
    </xdr:to>
    <xdr:grpSp>
      <xdr:nvGrpSpPr>
        <xdr:cNvPr id="1" name="Group 38"/>
        <xdr:cNvGrpSpPr>
          <a:grpSpLocks/>
        </xdr:cNvGrpSpPr>
      </xdr:nvGrpSpPr>
      <xdr:grpSpPr>
        <a:xfrm>
          <a:off x="9525" y="10620375"/>
          <a:ext cx="10001250" cy="2228850"/>
          <a:chOff x="10" y="841"/>
          <a:chExt cx="933" cy="243"/>
        </a:xfrm>
        <a:solidFill>
          <a:srgbClr val="FFFFFF"/>
        </a:solidFill>
      </xdr:grpSpPr>
      <xdr:grpSp>
        <xdr:nvGrpSpPr>
          <xdr:cNvPr id="2" name="Group 39"/>
          <xdr:cNvGrpSpPr>
            <a:grpSpLocks/>
          </xdr:cNvGrpSpPr>
        </xdr:nvGrpSpPr>
        <xdr:grpSpPr>
          <a:xfrm>
            <a:off x="10" y="873"/>
            <a:ext cx="928" cy="211"/>
            <a:chOff x="10" y="873"/>
            <a:chExt cx="928" cy="211"/>
          </a:xfrm>
          <a:solidFill>
            <a:srgbClr val="FFFFFF"/>
          </a:solidFill>
        </xdr:grpSpPr>
        <xdr:sp>
          <xdr:nvSpPr>
            <xdr:cNvPr id="3" name="Text Box 40"/>
            <xdr:cNvSpPr txBox="1">
              <a:spLocks noChangeArrowheads="1"/>
            </xdr:cNvSpPr>
          </xdr:nvSpPr>
          <xdr:spPr>
            <a:xfrm>
              <a:off x="10" y="873"/>
              <a:ext cx="191" cy="20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7432" rIns="27432" bIns="0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Người đọc điểm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Nguyễn Thị Hạnh Ngọc </a:t>
              </a:r>
            </a:p>
          </xdr:txBody>
        </xdr:sp>
        <xdr:sp>
          <xdr:nvSpPr>
            <xdr:cNvPr id="4" name="Text Box 41"/>
            <xdr:cNvSpPr txBox="1">
              <a:spLocks noChangeArrowheads="1"/>
            </xdr:cNvSpPr>
          </xdr:nvSpPr>
          <xdr:spPr>
            <a:xfrm>
              <a:off x="211" y="875"/>
              <a:ext cx="191" cy="20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7432" rIns="27432" bIns="0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Người vào điểm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Phan Thị Ngàn</a:t>
              </a:r>
            </a:p>
          </xdr:txBody>
        </xdr:sp>
        <xdr:sp>
          <xdr:nvSpPr>
            <xdr:cNvPr id="5" name="Text Box 42"/>
            <xdr:cNvSpPr txBox="1">
              <a:spLocks noChangeArrowheads="1"/>
            </xdr:cNvSpPr>
          </xdr:nvSpPr>
          <xdr:spPr>
            <a:xfrm>
              <a:off x="477" y="875"/>
              <a:ext cx="190" cy="20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7432" rIns="27432" bIns="0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Người kiểm tra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Nguyễn Đức Thọ</a:t>
              </a:r>
            </a:p>
          </xdr:txBody>
        </xdr:sp>
        <xdr:sp>
          <xdr:nvSpPr>
            <xdr:cNvPr id="6" name="Text Box 43"/>
            <xdr:cNvSpPr txBox="1">
              <a:spLocks noChangeArrowheads="1"/>
            </xdr:cNvSpPr>
          </xdr:nvSpPr>
          <xdr:spPr>
            <a:xfrm>
              <a:off x="747" y="875"/>
              <a:ext cx="191" cy="20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7432" rIns="27432" bIns="0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KT.HIỆU TRƯỞNG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PHÓ HIỆU TRƯỞNG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Vương Văn Quang</a:t>
              </a:r>
            </a:p>
          </xdr:txBody>
        </xdr:sp>
      </xdr:grpSp>
      <xdr:sp>
        <xdr:nvSpPr>
          <xdr:cNvPr id="7" name="Text Box 44"/>
          <xdr:cNvSpPr txBox="1">
            <a:spLocks noChangeArrowheads="1"/>
          </xdr:cNvSpPr>
        </xdr:nvSpPr>
        <xdr:spPr>
          <a:xfrm>
            <a:off x="705" y="841"/>
            <a:ext cx="238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200" b="0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Bắc Ninh, ngày........ tháng ...... năm........</a:t>
            </a:r>
          </a:p>
        </xdr:txBody>
      </xdr:sp>
    </xdr:grpSp>
    <xdr:clientData/>
  </xdr:twoCellAnchor>
  <xdr:oneCellAnchor>
    <xdr:from>
      <xdr:col>7</xdr:col>
      <xdr:colOff>0</xdr:colOff>
      <xdr:row>57</xdr:row>
      <xdr:rowOff>0</xdr:rowOff>
    </xdr:from>
    <xdr:ext cx="85725" cy="247650"/>
    <xdr:sp>
      <xdr:nvSpPr>
        <xdr:cNvPr id="8" name="Text Box 20"/>
        <xdr:cNvSpPr txBox="1">
          <a:spLocks noChangeArrowheads="1"/>
        </xdr:cNvSpPr>
      </xdr:nvSpPr>
      <xdr:spPr>
        <a:xfrm>
          <a:off x="5534025" y="105632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85725" cy="28575"/>
    <xdr:sp>
      <xdr:nvSpPr>
        <xdr:cNvPr id="9" name="Text Box 20"/>
        <xdr:cNvSpPr txBox="1">
          <a:spLocks noChangeArrowheads="1"/>
        </xdr:cNvSpPr>
      </xdr:nvSpPr>
      <xdr:spPr>
        <a:xfrm>
          <a:off x="5534025" y="105632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85725" cy="28575"/>
    <xdr:sp>
      <xdr:nvSpPr>
        <xdr:cNvPr id="10" name="Text Box 20"/>
        <xdr:cNvSpPr txBox="1">
          <a:spLocks noChangeArrowheads="1"/>
        </xdr:cNvSpPr>
      </xdr:nvSpPr>
      <xdr:spPr>
        <a:xfrm>
          <a:off x="5534025" y="105632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52</xdr:row>
      <xdr:rowOff>0</xdr:rowOff>
    </xdr:from>
    <xdr:ext cx="85725" cy="247650"/>
    <xdr:sp>
      <xdr:nvSpPr>
        <xdr:cNvPr id="1" name="Text Box 20"/>
        <xdr:cNvSpPr txBox="1">
          <a:spLocks noChangeArrowheads="1"/>
        </xdr:cNvSpPr>
      </xdr:nvSpPr>
      <xdr:spPr>
        <a:xfrm>
          <a:off x="5286375" y="101536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95250</xdr:colOff>
      <xdr:row>53</xdr:row>
      <xdr:rowOff>38100</xdr:rowOff>
    </xdr:from>
    <xdr:to>
      <xdr:col>14</xdr:col>
      <xdr:colOff>781050</xdr:colOff>
      <xdr:row>65</xdr:row>
      <xdr:rowOff>95250</xdr:rowOff>
    </xdr:to>
    <xdr:grpSp>
      <xdr:nvGrpSpPr>
        <xdr:cNvPr id="2" name="Group 38"/>
        <xdr:cNvGrpSpPr>
          <a:grpSpLocks/>
        </xdr:cNvGrpSpPr>
      </xdr:nvGrpSpPr>
      <xdr:grpSpPr>
        <a:xfrm>
          <a:off x="95250" y="10363200"/>
          <a:ext cx="9925050" cy="2114550"/>
          <a:chOff x="10" y="842"/>
          <a:chExt cx="974" cy="242"/>
        </a:xfrm>
        <a:solidFill>
          <a:srgbClr val="FFFFFF"/>
        </a:solidFill>
      </xdr:grpSpPr>
      <xdr:grpSp>
        <xdr:nvGrpSpPr>
          <xdr:cNvPr id="3" name="Group 39"/>
          <xdr:cNvGrpSpPr>
            <a:grpSpLocks/>
          </xdr:cNvGrpSpPr>
        </xdr:nvGrpSpPr>
        <xdr:grpSpPr>
          <a:xfrm>
            <a:off x="10" y="872"/>
            <a:ext cx="928" cy="212"/>
            <a:chOff x="10" y="872"/>
            <a:chExt cx="928" cy="212"/>
          </a:xfrm>
          <a:solidFill>
            <a:srgbClr val="FFFFFF"/>
          </a:solidFill>
        </xdr:grpSpPr>
        <xdr:sp>
          <xdr:nvSpPr>
            <xdr:cNvPr id="4" name="Text Box 40"/>
            <xdr:cNvSpPr txBox="1">
              <a:spLocks noChangeArrowheads="1"/>
            </xdr:cNvSpPr>
          </xdr:nvSpPr>
          <xdr:spPr>
            <a:xfrm>
              <a:off x="10" y="874"/>
              <a:ext cx="191" cy="20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7432" rIns="27432" bIns="0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Người đọc điểm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Nguyễn Thị Hạnh Ngọc </a:t>
              </a:r>
            </a:p>
          </xdr:txBody>
        </xdr:sp>
        <xdr:sp>
          <xdr:nvSpPr>
            <xdr:cNvPr id="5" name="Text Box 41"/>
            <xdr:cNvSpPr txBox="1">
              <a:spLocks noChangeArrowheads="1"/>
            </xdr:cNvSpPr>
          </xdr:nvSpPr>
          <xdr:spPr>
            <a:xfrm>
              <a:off x="211" y="877"/>
              <a:ext cx="191" cy="20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7432" rIns="27432" bIns="0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Người vào điểm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Phan Thị Ngàn</a:t>
              </a:r>
            </a:p>
          </xdr:txBody>
        </xdr:sp>
        <xdr:sp>
          <xdr:nvSpPr>
            <xdr:cNvPr id="6" name="Text Box 42"/>
            <xdr:cNvSpPr txBox="1">
              <a:spLocks noChangeArrowheads="1"/>
            </xdr:cNvSpPr>
          </xdr:nvSpPr>
          <xdr:spPr>
            <a:xfrm>
              <a:off x="478" y="877"/>
              <a:ext cx="190" cy="20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7432" rIns="27432" bIns="0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Người kiểm tra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Nguyễn Đức Thọ</a:t>
              </a:r>
            </a:p>
          </xdr:txBody>
        </xdr:sp>
        <xdr:sp>
          <xdr:nvSpPr>
            <xdr:cNvPr id="7" name="Text Box 43"/>
            <xdr:cNvSpPr txBox="1">
              <a:spLocks noChangeArrowheads="1"/>
            </xdr:cNvSpPr>
          </xdr:nvSpPr>
          <xdr:spPr>
            <a:xfrm>
              <a:off x="748" y="877"/>
              <a:ext cx="191" cy="20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7432" rIns="27432" bIns="0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KT.HIỆU TRƯỞNG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PHÓ HIỆU TRƯỞNG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Vương Văn Quang</a:t>
              </a:r>
            </a:p>
          </xdr:txBody>
        </xdr:sp>
      </xdr:grpSp>
      <xdr:sp>
        <xdr:nvSpPr>
          <xdr:cNvPr id="8" name="Text Box 44"/>
          <xdr:cNvSpPr txBox="1">
            <a:spLocks noChangeArrowheads="1"/>
          </xdr:cNvSpPr>
        </xdr:nvSpPr>
        <xdr:spPr>
          <a:xfrm>
            <a:off x="734" y="842"/>
            <a:ext cx="250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200" b="0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Bắc Ninh, ngày........ tháng ...... năm........</a:t>
            </a:r>
          </a:p>
        </xdr:txBody>
      </xdr:sp>
    </xdr:grpSp>
    <xdr:clientData/>
  </xdr:twoCellAnchor>
  <xdr:oneCellAnchor>
    <xdr:from>
      <xdr:col>7</xdr:col>
      <xdr:colOff>0</xdr:colOff>
      <xdr:row>52</xdr:row>
      <xdr:rowOff>0</xdr:rowOff>
    </xdr:from>
    <xdr:ext cx="85725" cy="257175"/>
    <xdr:sp>
      <xdr:nvSpPr>
        <xdr:cNvPr id="9" name="Text Box 20"/>
        <xdr:cNvSpPr txBox="1">
          <a:spLocks noChangeArrowheads="1"/>
        </xdr:cNvSpPr>
      </xdr:nvSpPr>
      <xdr:spPr>
        <a:xfrm>
          <a:off x="5286375" y="101536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85725" cy="28575"/>
    <xdr:sp>
      <xdr:nvSpPr>
        <xdr:cNvPr id="10" name="Text Box 20"/>
        <xdr:cNvSpPr txBox="1">
          <a:spLocks noChangeArrowheads="1"/>
        </xdr:cNvSpPr>
      </xdr:nvSpPr>
      <xdr:spPr>
        <a:xfrm>
          <a:off x="5286375" y="101536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56</xdr:row>
      <xdr:rowOff>0</xdr:rowOff>
    </xdr:from>
    <xdr:ext cx="85725" cy="247650"/>
    <xdr:sp>
      <xdr:nvSpPr>
        <xdr:cNvPr id="1" name="Text Box 20"/>
        <xdr:cNvSpPr txBox="1">
          <a:spLocks noChangeArrowheads="1"/>
        </xdr:cNvSpPr>
      </xdr:nvSpPr>
      <xdr:spPr>
        <a:xfrm>
          <a:off x="5143500" y="105060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0</xdr:colOff>
      <xdr:row>66</xdr:row>
      <xdr:rowOff>38100</xdr:rowOff>
    </xdr:from>
    <xdr:to>
      <xdr:col>15</xdr:col>
      <xdr:colOff>542925</xdr:colOff>
      <xdr:row>75</xdr:row>
      <xdr:rowOff>133350</xdr:rowOff>
    </xdr:to>
    <xdr:grpSp>
      <xdr:nvGrpSpPr>
        <xdr:cNvPr id="2" name="Group 38"/>
        <xdr:cNvGrpSpPr>
          <a:grpSpLocks/>
        </xdr:cNvGrpSpPr>
      </xdr:nvGrpSpPr>
      <xdr:grpSpPr>
        <a:xfrm>
          <a:off x="0" y="12344400"/>
          <a:ext cx="9725025" cy="1638300"/>
          <a:chOff x="10" y="841"/>
          <a:chExt cx="985" cy="243"/>
        </a:xfrm>
        <a:solidFill>
          <a:srgbClr val="FFFFFF"/>
        </a:solidFill>
      </xdr:grpSpPr>
      <xdr:grpSp>
        <xdr:nvGrpSpPr>
          <xdr:cNvPr id="3" name="Group 39"/>
          <xdr:cNvGrpSpPr>
            <a:grpSpLocks/>
          </xdr:cNvGrpSpPr>
        </xdr:nvGrpSpPr>
        <xdr:grpSpPr>
          <a:xfrm>
            <a:off x="10" y="872"/>
            <a:ext cx="928" cy="212"/>
            <a:chOff x="10" y="872"/>
            <a:chExt cx="928" cy="212"/>
          </a:xfrm>
          <a:solidFill>
            <a:srgbClr val="FFFFFF"/>
          </a:solidFill>
        </xdr:grpSpPr>
        <xdr:sp>
          <xdr:nvSpPr>
            <xdr:cNvPr id="4" name="Text Box 40"/>
            <xdr:cNvSpPr txBox="1">
              <a:spLocks noChangeArrowheads="1"/>
            </xdr:cNvSpPr>
          </xdr:nvSpPr>
          <xdr:spPr>
            <a:xfrm>
              <a:off x="10" y="872"/>
              <a:ext cx="191" cy="21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7432" rIns="27432" bIns="0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Người đọc điểm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Nguyễn Thị Hạnh Ngọc </a:t>
              </a:r>
            </a:p>
          </xdr:txBody>
        </xdr:sp>
        <xdr:sp>
          <xdr:nvSpPr>
            <xdr:cNvPr id="5" name="Text Box 41"/>
            <xdr:cNvSpPr txBox="1">
              <a:spLocks noChangeArrowheads="1"/>
            </xdr:cNvSpPr>
          </xdr:nvSpPr>
          <xdr:spPr>
            <a:xfrm>
              <a:off x="211" y="873"/>
              <a:ext cx="191" cy="21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7432" rIns="27432" bIns="0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Người vào điểm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Phan Thị Ngàn</a:t>
              </a:r>
            </a:p>
          </xdr:txBody>
        </xdr:sp>
        <xdr:sp>
          <xdr:nvSpPr>
            <xdr:cNvPr id="6" name="Text Box 42"/>
            <xdr:cNvSpPr txBox="1">
              <a:spLocks noChangeArrowheads="1"/>
            </xdr:cNvSpPr>
          </xdr:nvSpPr>
          <xdr:spPr>
            <a:xfrm>
              <a:off x="477" y="873"/>
              <a:ext cx="191" cy="20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7432" rIns="27432" bIns="0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Người kiểm tra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Nguyễn Đức Thọ</a:t>
              </a:r>
            </a:p>
          </xdr:txBody>
        </xdr:sp>
        <xdr:sp>
          <xdr:nvSpPr>
            <xdr:cNvPr id="7" name="Text Box 43"/>
            <xdr:cNvSpPr txBox="1">
              <a:spLocks noChangeArrowheads="1"/>
            </xdr:cNvSpPr>
          </xdr:nvSpPr>
          <xdr:spPr>
            <a:xfrm>
              <a:off x="746" y="873"/>
              <a:ext cx="191" cy="20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7432" rIns="27432" bIns="0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KT.HIỆU TRƯỞNG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PHÓ HIỆU TRƯỞNG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Vương Văn Quang</a:t>
              </a:r>
            </a:p>
          </xdr:txBody>
        </xdr:sp>
      </xdr:grpSp>
      <xdr:sp>
        <xdr:nvSpPr>
          <xdr:cNvPr id="8" name="Text Box 44"/>
          <xdr:cNvSpPr txBox="1">
            <a:spLocks noChangeArrowheads="1"/>
          </xdr:cNvSpPr>
        </xdr:nvSpPr>
        <xdr:spPr>
          <a:xfrm>
            <a:off x="736" y="841"/>
            <a:ext cx="259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200" b="0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Bắc Ninh, ngày........ tháng ...... năm........</a:t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55</xdr:row>
      <xdr:rowOff>0</xdr:rowOff>
    </xdr:from>
    <xdr:ext cx="85725" cy="247650"/>
    <xdr:sp>
      <xdr:nvSpPr>
        <xdr:cNvPr id="1" name="Text Box 20"/>
        <xdr:cNvSpPr txBox="1">
          <a:spLocks noChangeArrowheads="1"/>
        </xdr:cNvSpPr>
      </xdr:nvSpPr>
      <xdr:spPr>
        <a:xfrm>
          <a:off x="5067300" y="9782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0</xdr:colOff>
      <xdr:row>65</xdr:row>
      <xdr:rowOff>76200</xdr:rowOff>
    </xdr:from>
    <xdr:to>
      <xdr:col>14</xdr:col>
      <xdr:colOff>561975</xdr:colOff>
      <xdr:row>75</xdr:row>
      <xdr:rowOff>85725</xdr:rowOff>
    </xdr:to>
    <xdr:grpSp>
      <xdr:nvGrpSpPr>
        <xdr:cNvPr id="2" name="Group 38"/>
        <xdr:cNvGrpSpPr>
          <a:grpSpLocks/>
        </xdr:cNvGrpSpPr>
      </xdr:nvGrpSpPr>
      <xdr:grpSpPr>
        <a:xfrm>
          <a:off x="0" y="11572875"/>
          <a:ext cx="9915525" cy="1724025"/>
          <a:chOff x="10" y="842"/>
          <a:chExt cx="979" cy="242"/>
        </a:xfrm>
        <a:solidFill>
          <a:srgbClr val="FFFFFF"/>
        </a:solidFill>
      </xdr:grpSpPr>
      <xdr:grpSp>
        <xdr:nvGrpSpPr>
          <xdr:cNvPr id="3" name="Group 39"/>
          <xdr:cNvGrpSpPr>
            <a:grpSpLocks/>
          </xdr:cNvGrpSpPr>
        </xdr:nvGrpSpPr>
        <xdr:grpSpPr>
          <a:xfrm>
            <a:off x="10" y="872"/>
            <a:ext cx="928" cy="212"/>
            <a:chOff x="10" y="872"/>
            <a:chExt cx="928" cy="212"/>
          </a:xfrm>
          <a:solidFill>
            <a:srgbClr val="FFFFFF"/>
          </a:solidFill>
        </xdr:grpSpPr>
        <xdr:sp>
          <xdr:nvSpPr>
            <xdr:cNvPr id="4" name="Text Box 40"/>
            <xdr:cNvSpPr txBox="1">
              <a:spLocks noChangeArrowheads="1"/>
            </xdr:cNvSpPr>
          </xdr:nvSpPr>
          <xdr:spPr>
            <a:xfrm>
              <a:off x="10" y="871"/>
              <a:ext cx="191" cy="21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7432" rIns="27432" bIns="0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Người đọc điểm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Nguyễn Thị Hạnh Ngọc </a:t>
              </a:r>
            </a:p>
          </xdr:txBody>
        </xdr:sp>
        <xdr:sp>
          <xdr:nvSpPr>
            <xdr:cNvPr id="5" name="Text Box 41"/>
            <xdr:cNvSpPr txBox="1">
              <a:spLocks noChangeArrowheads="1"/>
            </xdr:cNvSpPr>
          </xdr:nvSpPr>
          <xdr:spPr>
            <a:xfrm>
              <a:off x="211" y="874"/>
              <a:ext cx="191" cy="21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7432" rIns="27432" bIns="0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Người vào điểm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Phan Thị Ngàn</a:t>
              </a:r>
            </a:p>
          </xdr:txBody>
        </xdr:sp>
        <xdr:sp>
          <xdr:nvSpPr>
            <xdr:cNvPr id="6" name="Text Box 42"/>
            <xdr:cNvSpPr txBox="1">
              <a:spLocks noChangeArrowheads="1"/>
            </xdr:cNvSpPr>
          </xdr:nvSpPr>
          <xdr:spPr>
            <a:xfrm>
              <a:off x="477" y="874"/>
              <a:ext cx="190" cy="20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7432" rIns="27432" bIns="0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Người kiểm tra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Nguyễn Đức Thọ</a:t>
              </a:r>
            </a:p>
          </xdr:txBody>
        </xdr:sp>
        <xdr:sp>
          <xdr:nvSpPr>
            <xdr:cNvPr id="7" name="Text Box 43"/>
            <xdr:cNvSpPr txBox="1">
              <a:spLocks noChangeArrowheads="1"/>
            </xdr:cNvSpPr>
          </xdr:nvSpPr>
          <xdr:spPr>
            <a:xfrm>
              <a:off x="747" y="874"/>
              <a:ext cx="191" cy="20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7432" rIns="27432" bIns="0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KT.HIỆU TRƯỞNG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PHÓ HIỆU TRƯỞNG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Vương Văn Quang</a:t>
              </a:r>
            </a:p>
          </xdr:txBody>
        </xdr:sp>
      </xdr:grpSp>
      <xdr:sp>
        <xdr:nvSpPr>
          <xdr:cNvPr id="8" name="Text Box 44"/>
          <xdr:cNvSpPr txBox="1">
            <a:spLocks noChangeArrowheads="1"/>
          </xdr:cNvSpPr>
        </xdr:nvSpPr>
        <xdr:spPr>
          <a:xfrm>
            <a:off x="737" y="842"/>
            <a:ext cx="252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200" b="0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Bắc Ninh, ngày........ tháng ...... năm........</a:t>
            </a:r>
          </a:p>
        </xdr:txBody>
      </xdr:sp>
    </xdr:grpSp>
    <xdr:clientData/>
  </xdr:twoCellAnchor>
  <xdr:oneCellAnchor>
    <xdr:from>
      <xdr:col>7</xdr:col>
      <xdr:colOff>0</xdr:colOff>
      <xdr:row>64</xdr:row>
      <xdr:rowOff>0</xdr:rowOff>
    </xdr:from>
    <xdr:ext cx="85725" cy="247650"/>
    <xdr:sp>
      <xdr:nvSpPr>
        <xdr:cNvPr id="9" name="Text Box 20"/>
        <xdr:cNvSpPr txBox="1">
          <a:spLocks noChangeArrowheads="1"/>
        </xdr:cNvSpPr>
      </xdr:nvSpPr>
      <xdr:spPr>
        <a:xfrm>
          <a:off x="5067300" y="113252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85725" cy="28575"/>
    <xdr:sp>
      <xdr:nvSpPr>
        <xdr:cNvPr id="10" name="Text Box 20"/>
        <xdr:cNvSpPr txBox="1">
          <a:spLocks noChangeArrowheads="1"/>
        </xdr:cNvSpPr>
      </xdr:nvSpPr>
      <xdr:spPr>
        <a:xfrm>
          <a:off x="5067300" y="113252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85725" cy="28575"/>
    <xdr:sp>
      <xdr:nvSpPr>
        <xdr:cNvPr id="11" name="Text Box 20"/>
        <xdr:cNvSpPr txBox="1">
          <a:spLocks noChangeArrowheads="1"/>
        </xdr:cNvSpPr>
      </xdr:nvSpPr>
      <xdr:spPr>
        <a:xfrm>
          <a:off x="5067300" y="113252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66</xdr:row>
      <xdr:rowOff>0</xdr:rowOff>
    </xdr:from>
    <xdr:to>
      <xdr:col>14</xdr:col>
      <xdr:colOff>247650</xdr:colOff>
      <xdr:row>80</xdr:row>
      <xdr:rowOff>114300</xdr:rowOff>
    </xdr:to>
    <xdr:grpSp>
      <xdr:nvGrpSpPr>
        <xdr:cNvPr id="1" name="Group 38"/>
        <xdr:cNvGrpSpPr>
          <a:grpSpLocks/>
        </xdr:cNvGrpSpPr>
      </xdr:nvGrpSpPr>
      <xdr:grpSpPr>
        <a:xfrm>
          <a:off x="371475" y="11801475"/>
          <a:ext cx="9296400" cy="2514600"/>
          <a:chOff x="10" y="841"/>
          <a:chExt cx="996" cy="243"/>
        </a:xfrm>
        <a:solidFill>
          <a:srgbClr val="FFFFFF"/>
        </a:solidFill>
      </xdr:grpSpPr>
      <xdr:grpSp>
        <xdr:nvGrpSpPr>
          <xdr:cNvPr id="2" name="Group 39"/>
          <xdr:cNvGrpSpPr>
            <a:grpSpLocks/>
          </xdr:cNvGrpSpPr>
        </xdr:nvGrpSpPr>
        <xdr:grpSpPr>
          <a:xfrm>
            <a:off x="10" y="872"/>
            <a:ext cx="928" cy="212"/>
            <a:chOff x="10" y="872"/>
            <a:chExt cx="928" cy="212"/>
          </a:xfrm>
          <a:solidFill>
            <a:srgbClr val="FFFFFF"/>
          </a:solidFill>
        </xdr:grpSpPr>
        <xdr:sp>
          <xdr:nvSpPr>
            <xdr:cNvPr id="3" name="Text Box 40"/>
            <xdr:cNvSpPr txBox="1">
              <a:spLocks noChangeArrowheads="1"/>
            </xdr:cNvSpPr>
          </xdr:nvSpPr>
          <xdr:spPr>
            <a:xfrm>
              <a:off x="10" y="872"/>
              <a:ext cx="191" cy="20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7432" rIns="27432" bIns="0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Người đọc điểm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Nguyễn Thị Hạnh Ngọc </a:t>
              </a:r>
            </a:p>
          </xdr:txBody>
        </xdr:sp>
        <xdr:sp>
          <xdr:nvSpPr>
            <xdr:cNvPr id="4" name="Text Box 41"/>
            <xdr:cNvSpPr txBox="1">
              <a:spLocks noChangeArrowheads="1"/>
            </xdr:cNvSpPr>
          </xdr:nvSpPr>
          <xdr:spPr>
            <a:xfrm>
              <a:off x="211" y="875"/>
              <a:ext cx="191" cy="20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7432" rIns="27432" bIns="0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Người vào điểm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Phan Thị Ngàn</a:t>
              </a:r>
            </a:p>
          </xdr:txBody>
        </xdr:sp>
        <xdr:sp>
          <xdr:nvSpPr>
            <xdr:cNvPr id="5" name="Text Box 42"/>
            <xdr:cNvSpPr txBox="1">
              <a:spLocks noChangeArrowheads="1"/>
            </xdr:cNvSpPr>
          </xdr:nvSpPr>
          <xdr:spPr>
            <a:xfrm>
              <a:off x="476" y="875"/>
              <a:ext cx="192" cy="20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7432" rIns="27432" bIns="0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Người kiểm tra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Nguyễn Đức Thọ</a:t>
              </a:r>
            </a:p>
          </xdr:txBody>
        </xdr:sp>
        <xdr:sp>
          <xdr:nvSpPr>
            <xdr:cNvPr id="6" name="Text Box 43"/>
            <xdr:cNvSpPr txBox="1">
              <a:spLocks noChangeArrowheads="1"/>
            </xdr:cNvSpPr>
          </xdr:nvSpPr>
          <xdr:spPr>
            <a:xfrm>
              <a:off x="748" y="875"/>
              <a:ext cx="191" cy="20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7432" rIns="27432" bIns="0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KT.HIỆU TRƯỞNG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PHÓ HIỆU TRƯỞNG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Vương Văn Quang</a:t>
              </a:r>
            </a:p>
          </xdr:txBody>
        </xdr:sp>
      </xdr:grpSp>
      <xdr:sp>
        <xdr:nvSpPr>
          <xdr:cNvPr id="7" name="Text Box 44"/>
          <xdr:cNvSpPr txBox="1">
            <a:spLocks noChangeArrowheads="1"/>
          </xdr:cNvSpPr>
        </xdr:nvSpPr>
        <xdr:spPr>
          <a:xfrm>
            <a:off x="733" y="841"/>
            <a:ext cx="27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200" b="0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Bắc Ninh, ngày........ tháng ...... năm........</a:t>
            </a:r>
          </a:p>
        </xdr:txBody>
      </xdr:sp>
    </xdr:grpSp>
    <xdr:clientData/>
  </xdr:twoCellAnchor>
  <xdr:oneCellAnchor>
    <xdr:from>
      <xdr:col>7</xdr:col>
      <xdr:colOff>0</xdr:colOff>
      <xdr:row>66</xdr:row>
      <xdr:rowOff>0</xdr:rowOff>
    </xdr:from>
    <xdr:ext cx="85725" cy="247650"/>
    <xdr:sp>
      <xdr:nvSpPr>
        <xdr:cNvPr id="8" name="Text Box 20"/>
        <xdr:cNvSpPr txBox="1">
          <a:spLocks noChangeArrowheads="1"/>
        </xdr:cNvSpPr>
      </xdr:nvSpPr>
      <xdr:spPr>
        <a:xfrm>
          <a:off x="4905375" y="118014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66</xdr:row>
      <xdr:rowOff>0</xdr:rowOff>
    </xdr:from>
    <xdr:ext cx="85725" cy="28575"/>
    <xdr:sp>
      <xdr:nvSpPr>
        <xdr:cNvPr id="9" name="Text Box 20"/>
        <xdr:cNvSpPr txBox="1">
          <a:spLocks noChangeArrowheads="1"/>
        </xdr:cNvSpPr>
      </xdr:nvSpPr>
      <xdr:spPr>
        <a:xfrm>
          <a:off x="4905375" y="118014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66</xdr:row>
      <xdr:rowOff>0</xdr:rowOff>
    </xdr:from>
    <xdr:ext cx="85725" cy="28575"/>
    <xdr:sp>
      <xdr:nvSpPr>
        <xdr:cNvPr id="10" name="Text Box 20"/>
        <xdr:cNvSpPr txBox="1">
          <a:spLocks noChangeArrowheads="1"/>
        </xdr:cNvSpPr>
      </xdr:nvSpPr>
      <xdr:spPr>
        <a:xfrm>
          <a:off x="4905375" y="118014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53</xdr:row>
      <xdr:rowOff>0</xdr:rowOff>
    </xdr:from>
    <xdr:ext cx="85725" cy="247650"/>
    <xdr:sp>
      <xdr:nvSpPr>
        <xdr:cNvPr id="1" name="Text Box 20"/>
        <xdr:cNvSpPr txBox="1">
          <a:spLocks noChangeArrowheads="1"/>
        </xdr:cNvSpPr>
      </xdr:nvSpPr>
      <xdr:spPr>
        <a:xfrm>
          <a:off x="5181600" y="9839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0</xdr:colOff>
      <xdr:row>61</xdr:row>
      <xdr:rowOff>9525</xdr:rowOff>
    </xdr:from>
    <xdr:to>
      <xdr:col>17</xdr:col>
      <xdr:colOff>19050</xdr:colOff>
      <xdr:row>69</xdr:row>
      <xdr:rowOff>76200</xdr:rowOff>
    </xdr:to>
    <xdr:grpSp>
      <xdr:nvGrpSpPr>
        <xdr:cNvPr id="2" name="Group 38"/>
        <xdr:cNvGrpSpPr>
          <a:grpSpLocks/>
        </xdr:cNvGrpSpPr>
      </xdr:nvGrpSpPr>
      <xdr:grpSpPr>
        <a:xfrm>
          <a:off x="0" y="11296650"/>
          <a:ext cx="10182225" cy="1438275"/>
          <a:chOff x="10" y="841"/>
          <a:chExt cx="942" cy="243"/>
        </a:xfrm>
        <a:solidFill>
          <a:srgbClr val="FFFFFF"/>
        </a:solidFill>
      </xdr:grpSpPr>
      <xdr:grpSp>
        <xdr:nvGrpSpPr>
          <xdr:cNvPr id="3" name="Group 39"/>
          <xdr:cNvGrpSpPr>
            <a:grpSpLocks/>
          </xdr:cNvGrpSpPr>
        </xdr:nvGrpSpPr>
        <xdr:grpSpPr>
          <a:xfrm>
            <a:off x="10" y="872"/>
            <a:ext cx="928" cy="212"/>
            <a:chOff x="10" y="872"/>
            <a:chExt cx="928" cy="212"/>
          </a:xfrm>
          <a:solidFill>
            <a:srgbClr val="FFFFFF"/>
          </a:solidFill>
        </xdr:grpSpPr>
        <xdr:sp>
          <xdr:nvSpPr>
            <xdr:cNvPr id="4" name="Text Box 40"/>
            <xdr:cNvSpPr txBox="1">
              <a:spLocks noChangeArrowheads="1"/>
            </xdr:cNvSpPr>
          </xdr:nvSpPr>
          <xdr:spPr>
            <a:xfrm>
              <a:off x="10" y="872"/>
              <a:ext cx="191" cy="20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7432" rIns="27432" bIns="0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Người đọc điểm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Nguyễn Thị Hạnh Ngọc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 </a:t>
              </a:r>
            </a:p>
          </xdr:txBody>
        </xdr:sp>
        <xdr:sp>
          <xdr:nvSpPr>
            <xdr:cNvPr id="5" name="Text Box 41"/>
            <xdr:cNvSpPr txBox="1">
              <a:spLocks noChangeArrowheads="1"/>
            </xdr:cNvSpPr>
          </xdr:nvSpPr>
          <xdr:spPr>
            <a:xfrm>
              <a:off x="211" y="875"/>
              <a:ext cx="191" cy="20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7432" rIns="27432" bIns="0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Người vào điểm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Phan Thị Ngàn</a:t>
              </a:r>
            </a:p>
          </xdr:txBody>
        </xdr:sp>
        <xdr:sp>
          <xdr:nvSpPr>
            <xdr:cNvPr id="6" name="Text Box 42"/>
            <xdr:cNvSpPr txBox="1">
              <a:spLocks noChangeArrowheads="1"/>
            </xdr:cNvSpPr>
          </xdr:nvSpPr>
          <xdr:spPr>
            <a:xfrm>
              <a:off x="477" y="875"/>
              <a:ext cx="189" cy="20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7432" rIns="27432" bIns="0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Người kiểm tra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Nguyễn Đức Thọ</a:t>
              </a:r>
            </a:p>
          </xdr:txBody>
        </xdr:sp>
        <xdr:sp>
          <xdr:nvSpPr>
            <xdr:cNvPr id="7" name="Text Box 43"/>
            <xdr:cNvSpPr txBox="1">
              <a:spLocks noChangeArrowheads="1"/>
            </xdr:cNvSpPr>
          </xdr:nvSpPr>
          <xdr:spPr>
            <a:xfrm>
              <a:off x="747" y="875"/>
              <a:ext cx="191" cy="20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7432" rIns="27432" bIns="0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KT.HIỆU TRƯỞNG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PHÓ HIỆU TRƯỞNG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Vương Văn Quang</a:t>
              </a:r>
            </a:p>
          </xdr:txBody>
        </xdr:sp>
      </xdr:grpSp>
      <xdr:sp>
        <xdr:nvSpPr>
          <xdr:cNvPr id="8" name="Text Box 44"/>
          <xdr:cNvSpPr txBox="1">
            <a:spLocks noChangeArrowheads="1"/>
          </xdr:cNvSpPr>
        </xdr:nvSpPr>
        <xdr:spPr>
          <a:xfrm>
            <a:off x="716" y="841"/>
            <a:ext cx="236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200" b="0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Bắc Ninh, ngày........ tháng ...... năm........</a:t>
            </a:r>
          </a:p>
        </xdr:txBody>
      </xdr:sp>
    </xdr:grpSp>
    <xdr:clientData/>
  </xdr:twoCellAnchor>
  <xdr:oneCellAnchor>
    <xdr:from>
      <xdr:col>7</xdr:col>
      <xdr:colOff>0</xdr:colOff>
      <xdr:row>53</xdr:row>
      <xdr:rowOff>0</xdr:rowOff>
    </xdr:from>
    <xdr:ext cx="85725" cy="247650"/>
    <xdr:sp>
      <xdr:nvSpPr>
        <xdr:cNvPr id="9" name="Text Box 20"/>
        <xdr:cNvSpPr txBox="1">
          <a:spLocks noChangeArrowheads="1"/>
        </xdr:cNvSpPr>
      </xdr:nvSpPr>
      <xdr:spPr>
        <a:xfrm>
          <a:off x="5181600" y="9839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61</xdr:row>
      <xdr:rowOff>0</xdr:rowOff>
    </xdr:from>
    <xdr:ext cx="85725" cy="28575"/>
    <xdr:sp>
      <xdr:nvSpPr>
        <xdr:cNvPr id="10" name="Text Box 20"/>
        <xdr:cNvSpPr txBox="1">
          <a:spLocks noChangeArrowheads="1"/>
        </xdr:cNvSpPr>
      </xdr:nvSpPr>
      <xdr:spPr>
        <a:xfrm>
          <a:off x="5181600" y="11287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1</xdr:row>
      <xdr:rowOff>57150</xdr:rowOff>
    </xdr:from>
    <xdr:to>
      <xdr:col>16</xdr:col>
      <xdr:colOff>809625</xdr:colOff>
      <xdr:row>1</xdr:row>
      <xdr:rowOff>342900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9525" y="285750"/>
          <a:ext cx="97821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BẢNG ĐIỂM HỌC PHẦN THAY THẾ KLTN LỚP CĐSP MẦM NON 33B KHÓA HỌC 2013 - 2016 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 KHÓA HỌC 2012 - 2015</a:t>
          </a:r>
        </a:p>
      </xdr:txBody>
    </xdr:sp>
    <xdr:clientData/>
  </xdr:twoCellAnchor>
  <xdr:twoCellAnchor>
    <xdr:from>
      <xdr:col>0</xdr:col>
      <xdr:colOff>0</xdr:colOff>
      <xdr:row>61</xdr:row>
      <xdr:rowOff>114300</xdr:rowOff>
    </xdr:from>
    <xdr:to>
      <xdr:col>16</xdr:col>
      <xdr:colOff>285750</xdr:colOff>
      <xdr:row>87</xdr:row>
      <xdr:rowOff>9525</xdr:rowOff>
    </xdr:to>
    <xdr:grpSp>
      <xdr:nvGrpSpPr>
        <xdr:cNvPr id="2" name="Group 38"/>
        <xdr:cNvGrpSpPr>
          <a:grpSpLocks/>
        </xdr:cNvGrpSpPr>
      </xdr:nvGrpSpPr>
      <xdr:grpSpPr>
        <a:xfrm>
          <a:off x="0" y="11668125"/>
          <a:ext cx="9267825" cy="2876550"/>
          <a:chOff x="10" y="841"/>
          <a:chExt cx="1019" cy="243"/>
        </a:xfrm>
        <a:solidFill>
          <a:srgbClr val="FFFFFF"/>
        </a:solidFill>
      </xdr:grpSpPr>
      <xdr:grpSp>
        <xdr:nvGrpSpPr>
          <xdr:cNvPr id="3" name="Group 39"/>
          <xdr:cNvGrpSpPr>
            <a:grpSpLocks/>
          </xdr:cNvGrpSpPr>
        </xdr:nvGrpSpPr>
        <xdr:grpSpPr>
          <a:xfrm>
            <a:off x="10" y="873"/>
            <a:ext cx="928" cy="211"/>
            <a:chOff x="10" y="873"/>
            <a:chExt cx="928" cy="211"/>
          </a:xfrm>
          <a:solidFill>
            <a:srgbClr val="FFFFFF"/>
          </a:solidFill>
        </xdr:grpSpPr>
        <xdr:sp>
          <xdr:nvSpPr>
            <xdr:cNvPr id="4" name="Text Box 40"/>
            <xdr:cNvSpPr txBox="1">
              <a:spLocks noChangeArrowheads="1"/>
            </xdr:cNvSpPr>
          </xdr:nvSpPr>
          <xdr:spPr>
            <a:xfrm>
              <a:off x="10" y="873"/>
              <a:ext cx="191" cy="20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7432" rIns="27432" bIns="0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Người đọc điểm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Nguyễn Thị Hạnh Ngọc </a:t>
              </a:r>
            </a:p>
          </xdr:txBody>
        </xdr:sp>
        <xdr:sp>
          <xdr:nvSpPr>
            <xdr:cNvPr id="5" name="Text Box 41"/>
            <xdr:cNvSpPr txBox="1">
              <a:spLocks noChangeArrowheads="1"/>
            </xdr:cNvSpPr>
          </xdr:nvSpPr>
          <xdr:spPr>
            <a:xfrm>
              <a:off x="211" y="874"/>
              <a:ext cx="191" cy="21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7432" rIns="27432" bIns="0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Người vào điểm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Phan Thị Ngàn</a:t>
              </a:r>
            </a:p>
          </xdr:txBody>
        </xdr:sp>
        <xdr:sp>
          <xdr:nvSpPr>
            <xdr:cNvPr id="6" name="Text Box 42"/>
            <xdr:cNvSpPr txBox="1">
              <a:spLocks noChangeArrowheads="1"/>
            </xdr:cNvSpPr>
          </xdr:nvSpPr>
          <xdr:spPr>
            <a:xfrm>
              <a:off x="477" y="874"/>
              <a:ext cx="191" cy="20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7432" rIns="27432" bIns="0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Người kiểm tra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Nguyễn Đức Thọ</a:t>
              </a:r>
            </a:p>
          </xdr:txBody>
        </xdr:sp>
        <xdr:sp>
          <xdr:nvSpPr>
            <xdr:cNvPr id="7" name="Text Box 43"/>
            <xdr:cNvSpPr txBox="1">
              <a:spLocks noChangeArrowheads="1"/>
            </xdr:cNvSpPr>
          </xdr:nvSpPr>
          <xdr:spPr>
            <a:xfrm>
              <a:off x="748" y="874"/>
              <a:ext cx="191" cy="20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7432" rIns="27432" bIns="0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KT.HIỆU TRƯỞNG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PHÓ HIỆU TRƯỞNG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Vương Văn Quang</a:t>
              </a:r>
            </a:p>
          </xdr:txBody>
        </xdr:sp>
      </xdr:grpSp>
      <xdr:sp>
        <xdr:nvSpPr>
          <xdr:cNvPr id="8" name="Text Box 44"/>
          <xdr:cNvSpPr txBox="1">
            <a:spLocks noChangeArrowheads="1"/>
          </xdr:cNvSpPr>
        </xdr:nvSpPr>
        <xdr:spPr>
          <a:xfrm>
            <a:off x="748" y="841"/>
            <a:ext cx="281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200" b="0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Bắc Ninh, ngày........ tháng ...... năm........</a:t>
            </a:r>
          </a:p>
        </xdr:txBody>
      </xdr:sp>
    </xdr:grpSp>
    <xdr:clientData/>
  </xdr:twoCellAnchor>
  <xdr:oneCellAnchor>
    <xdr:from>
      <xdr:col>8</xdr:col>
      <xdr:colOff>0</xdr:colOff>
      <xdr:row>61</xdr:row>
      <xdr:rowOff>0</xdr:rowOff>
    </xdr:from>
    <xdr:ext cx="85725" cy="28575"/>
    <xdr:sp>
      <xdr:nvSpPr>
        <xdr:cNvPr id="9" name="Text Box 20"/>
        <xdr:cNvSpPr txBox="1">
          <a:spLocks noChangeArrowheads="1"/>
        </xdr:cNvSpPr>
      </xdr:nvSpPr>
      <xdr:spPr>
        <a:xfrm>
          <a:off x="5105400" y="115538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1</xdr:row>
      <xdr:rowOff>38100</xdr:rowOff>
    </xdr:from>
    <xdr:to>
      <xdr:col>17</xdr:col>
      <xdr:colOff>38100</xdr:colOff>
      <xdr:row>1</xdr:row>
      <xdr:rowOff>323850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9525" y="266700"/>
          <a:ext cx="97917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BẢNG ĐIỂM HỌC PHẦN THAY THẾ LKTN LỚP CĐSP MẦM NON 33C KHÓA HỌC 2013 - 2016 (LẦN 1)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 KHÓA HỌC 2012 - 2015</a:t>
          </a:r>
        </a:p>
      </xdr:txBody>
    </xdr:sp>
    <xdr:clientData/>
  </xdr:twoCellAnchor>
  <xdr:oneCellAnchor>
    <xdr:from>
      <xdr:col>7</xdr:col>
      <xdr:colOff>0</xdr:colOff>
      <xdr:row>58</xdr:row>
      <xdr:rowOff>0</xdr:rowOff>
    </xdr:from>
    <xdr:ext cx="85725" cy="238125"/>
    <xdr:sp>
      <xdr:nvSpPr>
        <xdr:cNvPr id="2" name="Text Box 20"/>
        <xdr:cNvSpPr txBox="1">
          <a:spLocks noChangeArrowheads="1"/>
        </xdr:cNvSpPr>
      </xdr:nvSpPr>
      <xdr:spPr>
        <a:xfrm>
          <a:off x="5372100" y="110013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0</xdr:colOff>
      <xdr:row>58</xdr:row>
      <xdr:rowOff>0</xdr:rowOff>
    </xdr:from>
    <xdr:to>
      <xdr:col>17</xdr:col>
      <xdr:colOff>142875</xdr:colOff>
      <xdr:row>66</xdr:row>
      <xdr:rowOff>152400</xdr:rowOff>
    </xdr:to>
    <xdr:grpSp>
      <xdr:nvGrpSpPr>
        <xdr:cNvPr id="3" name="Group 38"/>
        <xdr:cNvGrpSpPr>
          <a:grpSpLocks/>
        </xdr:cNvGrpSpPr>
      </xdr:nvGrpSpPr>
      <xdr:grpSpPr>
        <a:xfrm>
          <a:off x="0" y="11001375"/>
          <a:ext cx="9906000" cy="1905000"/>
          <a:chOff x="10" y="843"/>
          <a:chExt cx="928" cy="241"/>
        </a:xfrm>
        <a:solidFill>
          <a:srgbClr val="FFFFFF"/>
        </a:solidFill>
      </xdr:grpSpPr>
      <xdr:grpSp>
        <xdr:nvGrpSpPr>
          <xdr:cNvPr id="4" name="Group 39"/>
          <xdr:cNvGrpSpPr>
            <a:grpSpLocks/>
          </xdr:cNvGrpSpPr>
        </xdr:nvGrpSpPr>
        <xdr:grpSpPr>
          <a:xfrm>
            <a:off x="10" y="873"/>
            <a:ext cx="928" cy="211"/>
            <a:chOff x="10" y="873"/>
            <a:chExt cx="928" cy="211"/>
          </a:xfrm>
          <a:solidFill>
            <a:srgbClr val="FFFFFF"/>
          </a:solidFill>
        </xdr:grpSpPr>
        <xdr:sp>
          <xdr:nvSpPr>
            <xdr:cNvPr id="5" name="Text Box 40"/>
            <xdr:cNvSpPr txBox="1">
              <a:spLocks noChangeArrowheads="1"/>
            </xdr:cNvSpPr>
          </xdr:nvSpPr>
          <xdr:spPr>
            <a:xfrm>
              <a:off x="10" y="873"/>
              <a:ext cx="191" cy="21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7432" rIns="27432" bIns="0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Người đọc điểm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Nguyễn Thị Hạnh Ngọc </a:t>
              </a:r>
            </a:p>
          </xdr:txBody>
        </xdr:sp>
        <xdr:sp>
          <xdr:nvSpPr>
            <xdr:cNvPr id="6" name="Text Box 41"/>
            <xdr:cNvSpPr txBox="1">
              <a:spLocks noChangeArrowheads="1"/>
            </xdr:cNvSpPr>
          </xdr:nvSpPr>
          <xdr:spPr>
            <a:xfrm>
              <a:off x="211" y="874"/>
              <a:ext cx="191" cy="21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7432" rIns="27432" bIns="0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Người vào điểm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Phan Thị Ngàn</a:t>
              </a:r>
            </a:p>
          </xdr:txBody>
        </xdr:sp>
        <xdr:sp>
          <xdr:nvSpPr>
            <xdr:cNvPr id="7" name="Text Box 42"/>
            <xdr:cNvSpPr txBox="1">
              <a:spLocks noChangeArrowheads="1"/>
            </xdr:cNvSpPr>
          </xdr:nvSpPr>
          <xdr:spPr>
            <a:xfrm>
              <a:off x="476" y="874"/>
              <a:ext cx="191" cy="20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7432" rIns="27432" bIns="0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Người kiểm tra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Nguyễn Đức Thọ</a:t>
              </a:r>
            </a:p>
          </xdr:txBody>
        </xdr:sp>
        <xdr:sp>
          <xdr:nvSpPr>
            <xdr:cNvPr id="8" name="Text Box 43"/>
            <xdr:cNvSpPr txBox="1">
              <a:spLocks noChangeArrowheads="1"/>
            </xdr:cNvSpPr>
          </xdr:nvSpPr>
          <xdr:spPr>
            <a:xfrm>
              <a:off x="749" y="874"/>
              <a:ext cx="190" cy="20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7432" rIns="27432" bIns="0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KT.HIỆU TRƯỞNG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PHÓ HIỆU TRƯỞNG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Vương Văn Quang</a:t>
              </a:r>
            </a:p>
          </xdr:txBody>
        </xdr:sp>
      </xdr:grpSp>
      <xdr:sp>
        <xdr:nvSpPr>
          <xdr:cNvPr id="9" name="Text Box 44"/>
          <xdr:cNvSpPr txBox="1">
            <a:spLocks noChangeArrowheads="1"/>
          </xdr:cNvSpPr>
        </xdr:nvSpPr>
        <xdr:spPr>
          <a:xfrm>
            <a:off x="745" y="843"/>
            <a:ext cx="2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oneCellAnchor>
    <xdr:from>
      <xdr:col>7</xdr:col>
      <xdr:colOff>0</xdr:colOff>
      <xdr:row>58</xdr:row>
      <xdr:rowOff>0</xdr:rowOff>
    </xdr:from>
    <xdr:ext cx="85725" cy="28575"/>
    <xdr:sp>
      <xdr:nvSpPr>
        <xdr:cNvPr id="10" name="Text Box 20"/>
        <xdr:cNvSpPr txBox="1">
          <a:spLocks noChangeArrowheads="1"/>
        </xdr:cNvSpPr>
      </xdr:nvSpPr>
      <xdr:spPr>
        <a:xfrm>
          <a:off x="5372100" y="110013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38100</xdr:rowOff>
    </xdr:from>
    <xdr:to>
      <xdr:col>15</xdr:col>
      <xdr:colOff>371475</xdr:colOff>
      <xdr:row>0</xdr:row>
      <xdr:rowOff>38100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9525" y="38100"/>
          <a:ext cx="9648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BẢNG ĐIỂM HỌC PHẦN HỌC KÌ 2 LỚP CĐSP TOÁN TIN 33A KHÓA HỌC 2013 - 2016 (LẦN 1)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 KHÓA HỌC 2012 - 2015</a:t>
          </a:r>
        </a:p>
      </xdr:txBody>
    </xdr:sp>
    <xdr:clientData/>
  </xdr:twoCellAnchor>
  <xdr:oneCellAnchor>
    <xdr:from>
      <xdr:col>7</xdr:col>
      <xdr:colOff>0</xdr:colOff>
      <xdr:row>19</xdr:row>
      <xdr:rowOff>0</xdr:rowOff>
    </xdr:from>
    <xdr:ext cx="104775" cy="38100"/>
    <xdr:sp>
      <xdr:nvSpPr>
        <xdr:cNvPr id="2" name="Text Box 20"/>
        <xdr:cNvSpPr txBox="1">
          <a:spLocks noChangeArrowheads="1"/>
        </xdr:cNvSpPr>
      </xdr:nvSpPr>
      <xdr:spPr>
        <a:xfrm>
          <a:off x="5486400" y="4514850"/>
          <a:ext cx="104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85725" cy="38100"/>
    <xdr:sp>
      <xdr:nvSpPr>
        <xdr:cNvPr id="3" name="Text Box 20"/>
        <xdr:cNvSpPr txBox="1">
          <a:spLocks noChangeArrowheads="1"/>
        </xdr:cNvSpPr>
      </xdr:nvSpPr>
      <xdr:spPr>
        <a:xfrm>
          <a:off x="5486400" y="45148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0</xdr:colOff>
      <xdr:row>19</xdr:row>
      <xdr:rowOff>85725</xdr:rowOff>
    </xdr:from>
    <xdr:to>
      <xdr:col>15</xdr:col>
      <xdr:colOff>285750</xdr:colOff>
      <xdr:row>31</xdr:row>
      <xdr:rowOff>95250</xdr:rowOff>
    </xdr:to>
    <xdr:grpSp>
      <xdr:nvGrpSpPr>
        <xdr:cNvPr id="4" name="Group 38"/>
        <xdr:cNvGrpSpPr>
          <a:grpSpLocks/>
        </xdr:cNvGrpSpPr>
      </xdr:nvGrpSpPr>
      <xdr:grpSpPr>
        <a:xfrm>
          <a:off x="0" y="4600575"/>
          <a:ext cx="9572625" cy="2209800"/>
          <a:chOff x="10" y="841"/>
          <a:chExt cx="951" cy="243"/>
        </a:xfrm>
        <a:solidFill>
          <a:srgbClr val="FFFFFF"/>
        </a:solidFill>
      </xdr:grpSpPr>
      <xdr:grpSp>
        <xdr:nvGrpSpPr>
          <xdr:cNvPr id="5" name="Group 39"/>
          <xdr:cNvGrpSpPr>
            <a:grpSpLocks/>
          </xdr:cNvGrpSpPr>
        </xdr:nvGrpSpPr>
        <xdr:grpSpPr>
          <a:xfrm>
            <a:off x="10" y="873"/>
            <a:ext cx="928" cy="211"/>
            <a:chOff x="10" y="873"/>
            <a:chExt cx="928" cy="211"/>
          </a:xfrm>
          <a:solidFill>
            <a:srgbClr val="FFFFFF"/>
          </a:solidFill>
        </xdr:grpSpPr>
        <xdr:sp>
          <xdr:nvSpPr>
            <xdr:cNvPr id="6" name="Text Box 40"/>
            <xdr:cNvSpPr txBox="1">
              <a:spLocks noChangeArrowheads="1"/>
            </xdr:cNvSpPr>
          </xdr:nvSpPr>
          <xdr:spPr>
            <a:xfrm>
              <a:off x="10" y="873"/>
              <a:ext cx="191" cy="20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7432" rIns="27432" bIns="0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Người đọc điểm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Nguyễn Thị Hạnh Ngọc </a:t>
              </a:r>
            </a:p>
          </xdr:txBody>
        </xdr:sp>
        <xdr:sp>
          <xdr:nvSpPr>
            <xdr:cNvPr id="7" name="Text Box 41"/>
            <xdr:cNvSpPr txBox="1">
              <a:spLocks noChangeArrowheads="1"/>
            </xdr:cNvSpPr>
          </xdr:nvSpPr>
          <xdr:spPr>
            <a:xfrm>
              <a:off x="211" y="876"/>
              <a:ext cx="192" cy="20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7432" rIns="27432" bIns="0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Người vào điểm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Phan Thị Ngàn</a:t>
              </a:r>
            </a:p>
          </xdr:txBody>
        </xdr:sp>
        <xdr:sp>
          <xdr:nvSpPr>
            <xdr:cNvPr id="8" name="Text Box 42"/>
            <xdr:cNvSpPr txBox="1">
              <a:spLocks noChangeArrowheads="1"/>
            </xdr:cNvSpPr>
          </xdr:nvSpPr>
          <xdr:spPr>
            <a:xfrm>
              <a:off x="477" y="876"/>
              <a:ext cx="192" cy="20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7432" rIns="27432" bIns="0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Người kiểm tra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Nguyễn Đức Thọ</a:t>
              </a:r>
            </a:p>
          </xdr:txBody>
        </xdr:sp>
        <xdr:sp>
          <xdr:nvSpPr>
            <xdr:cNvPr id="9" name="Text Box 43"/>
            <xdr:cNvSpPr txBox="1">
              <a:spLocks noChangeArrowheads="1"/>
            </xdr:cNvSpPr>
          </xdr:nvSpPr>
          <xdr:spPr>
            <a:xfrm>
              <a:off x="747" y="876"/>
              <a:ext cx="191" cy="20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7432" rIns="27432" bIns="0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KT.HIỆU TRƯỞNG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PHÓ HIỆU TRƯỞNG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Vương Văn Quang</a:t>
              </a:r>
            </a:p>
          </xdr:txBody>
        </xdr:sp>
      </xdr:grpSp>
      <xdr:sp>
        <xdr:nvSpPr>
          <xdr:cNvPr id="10" name="Text Box 44"/>
          <xdr:cNvSpPr txBox="1">
            <a:spLocks noChangeArrowheads="1"/>
          </xdr:cNvSpPr>
        </xdr:nvSpPr>
        <xdr:spPr>
          <a:xfrm>
            <a:off x="707" y="841"/>
            <a:ext cx="254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200" b="0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Bắc Ninh, ngày........ tháng ...... năm........</a:t>
            </a:r>
          </a:p>
        </xdr:txBody>
      </xdr:sp>
    </xdr:grpSp>
    <xdr:clientData/>
  </xdr:twoCellAnchor>
  <xdr:twoCellAnchor>
    <xdr:from>
      <xdr:col>1</xdr:col>
      <xdr:colOff>171450</xdr:colOff>
      <xdr:row>0</xdr:row>
      <xdr:rowOff>171450</xdr:rowOff>
    </xdr:from>
    <xdr:to>
      <xdr:col>2</xdr:col>
      <xdr:colOff>714375</xdr:colOff>
      <xdr:row>0</xdr:row>
      <xdr:rowOff>180975</xdr:rowOff>
    </xdr:to>
    <xdr:sp>
      <xdr:nvSpPr>
        <xdr:cNvPr id="11" name="Line 14"/>
        <xdr:cNvSpPr>
          <a:spLocks/>
        </xdr:cNvSpPr>
      </xdr:nvSpPr>
      <xdr:spPr>
        <a:xfrm>
          <a:off x="485775" y="171450"/>
          <a:ext cx="1019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38100</xdr:rowOff>
    </xdr:from>
    <xdr:to>
      <xdr:col>14</xdr:col>
      <xdr:colOff>647700</xdr:colOff>
      <xdr:row>0</xdr:row>
      <xdr:rowOff>38100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9525" y="38100"/>
          <a:ext cx="9648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BẢNG ĐIỂM HỌC PHẦN HỌC KÌ 2 LỚP CĐSP TOÁN TIN 33A KHÓA HỌC 2013 - 2016 (LẦN 1)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 KHÓA HỌC 2012 - 2015</a:t>
          </a:r>
        </a:p>
      </xdr:txBody>
    </xdr:sp>
    <xdr:clientData/>
  </xdr:twoCellAnchor>
  <xdr:oneCellAnchor>
    <xdr:from>
      <xdr:col>7</xdr:col>
      <xdr:colOff>0</xdr:colOff>
      <xdr:row>39</xdr:row>
      <xdr:rowOff>0</xdr:rowOff>
    </xdr:from>
    <xdr:ext cx="104775" cy="38100"/>
    <xdr:sp>
      <xdr:nvSpPr>
        <xdr:cNvPr id="2" name="Text Box 20"/>
        <xdr:cNvSpPr txBox="1">
          <a:spLocks noChangeArrowheads="1"/>
        </xdr:cNvSpPr>
      </xdr:nvSpPr>
      <xdr:spPr>
        <a:xfrm>
          <a:off x="4962525" y="8467725"/>
          <a:ext cx="104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39</xdr:row>
      <xdr:rowOff>0</xdr:rowOff>
    </xdr:from>
    <xdr:ext cx="85725" cy="38100"/>
    <xdr:sp>
      <xdr:nvSpPr>
        <xdr:cNvPr id="3" name="Text Box 20"/>
        <xdr:cNvSpPr txBox="1">
          <a:spLocks noChangeArrowheads="1"/>
        </xdr:cNvSpPr>
      </xdr:nvSpPr>
      <xdr:spPr>
        <a:xfrm>
          <a:off x="4962525" y="8467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0</xdr:colOff>
      <xdr:row>40</xdr:row>
      <xdr:rowOff>19050</xdr:rowOff>
    </xdr:from>
    <xdr:to>
      <xdr:col>15</xdr:col>
      <xdr:colOff>19050</xdr:colOff>
      <xdr:row>51</xdr:row>
      <xdr:rowOff>66675</xdr:rowOff>
    </xdr:to>
    <xdr:grpSp>
      <xdr:nvGrpSpPr>
        <xdr:cNvPr id="4" name="Group 38"/>
        <xdr:cNvGrpSpPr>
          <a:grpSpLocks/>
        </xdr:cNvGrpSpPr>
      </xdr:nvGrpSpPr>
      <xdr:grpSpPr>
        <a:xfrm>
          <a:off x="0" y="8658225"/>
          <a:ext cx="9963150" cy="1933575"/>
          <a:chOff x="10" y="841"/>
          <a:chExt cx="952" cy="243"/>
        </a:xfrm>
        <a:solidFill>
          <a:srgbClr val="FFFFFF"/>
        </a:solidFill>
      </xdr:grpSpPr>
      <xdr:grpSp>
        <xdr:nvGrpSpPr>
          <xdr:cNvPr id="5" name="Group 39"/>
          <xdr:cNvGrpSpPr>
            <a:grpSpLocks/>
          </xdr:cNvGrpSpPr>
        </xdr:nvGrpSpPr>
        <xdr:grpSpPr>
          <a:xfrm>
            <a:off x="10" y="873"/>
            <a:ext cx="928" cy="211"/>
            <a:chOff x="10" y="873"/>
            <a:chExt cx="928" cy="211"/>
          </a:xfrm>
          <a:solidFill>
            <a:srgbClr val="FFFFFF"/>
          </a:solidFill>
        </xdr:grpSpPr>
        <xdr:sp>
          <xdr:nvSpPr>
            <xdr:cNvPr id="6" name="Text Box 40"/>
            <xdr:cNvSpPr txBox="1">
              <a:spLocks noChangeArrowheads="1"/>
            </xdr:cNvSpPr>
          </xdr:nvSpPr>
          <xdr:spPr>
            <a:xfrm>
              <a:off x="10" y="873"/>
              <a:ext cx="191" cy="20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7432" rIns="27432" bIns="0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Người đọc điểm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Nguyễn Thị Hạnh Ngọc </a:t>
              </a:r>
            </a:p>
          </xdr:txBody>
        </xdr:sp>
        <xdr:sp>
          <xdr:nvSpPr>
            <xdr:cNvPr id="7" name="Text Box 41"/>
            <xdr:cNvSpPr txBox="1">
              <a:spLocks noChangeArrowheads="1"/>
            </xdr:cNvSpPr>
          </xdr:nvSpPr>
          <xdr:spPr>
            <a:xfrm>
              <a:off x="211" y="876"/>
              <a:ext cx="192" cy="20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7432" rIns="27432" bIns="0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Người vào điểm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Phan Thị Ngàn</a:t>
              </a:r>
            </a:p>
          </xdr:txBody>
        </xdr:sp>
        <xdr:sp>
          <xdr:nvSpPr>
            <xdr:cNvPr id="8" name="Text Box 42"/>
            <xdr:cNvSpPr txBox="1">
              <a:spLocks noChangeArrowheads="1"/>
            </xdr:cNvSpPr>
          </xdr:nvSpPr>
          <xdr:spPr>
            <a:xfrm>
              <a:off x="476" y="876"/>
              <a:ext cx="192" cy="20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7432" rIns="27432" bIns="0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Người kiểm tra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Nguyễn Đức Thọ</a:t>
              </a:r>
            </a:p>
          </xdr:txBody>
        </xdr:sp>
        <xdr:sp>
          <xdr:nvSpPr>
            <xdr:cNvPr id="9" name="Text Box 43"/>
            <xdr:cNvSpPr txBox="1">
              <a:spLocks noChangeArrowheads="1"/>
            </xdr:cNvSpPr>
          </xdr:nvSpPr>
          <xdr:spPr>
            <a:xfrm>
              <a:off x="747" y="876"/>
              <a:ext cx="191" cy="20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7432" rIns="27432" bIns="0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KT.HIỆU TRƯỞNG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PHÓ HIỆU TRƯỞNG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Vương Văn Quang</a:t>
              </a:r>
            </a:p>
          </xdr:txBody>
        </xdr:sp>
      </xdr:grpSp>
      <xdr:sp>
        <xdr:nvSpPr>
          <xdr:cNvPr id="10" name="Text Box 44"/>
          <xdr:cNvSpPr txBox="1">
            <a:spLocks noChangeArrowheads="1"/>
          </xdr:cNvSpPr>
        </xdr:nvSpPr>
        <xdr:spPr>
          <a:xfrm>
            <a:off x="718" y="841"/>
            <a:ext cx="24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200" b="0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Bắc Ninh, ngày........ tháng ...... năm........</a:t>
            </a:r>
          </a:p>
        </xdr:txBody>
      </xdr:sp>
    </xdr:grpSp>
    <xdr:clientData/>
  </xdr:twoCellAnchor>
  <xdr:oneCellAnchor>
    <xdr:from>
      <xdr:col>7</xdr:col>
      <xdr:colOff>0</xdr:colOff>
      <xdr:row>39</xdr:row>
      <xdr:rowOff>0</xdr:rowOff>
    </xdr:from>
    <xdr:ext cx="104775" cy="38100"/>
    <xdr:sp>
      <xdr:nvSpPr>
        <xdr:cNvPr id="11" name="Text Box 20"/>
        <xdr:cNvSpPr txBox="1">
          <a:spLocks noChangeArrowheads="1"/>
        </xdr:cNvSpPr>
      </xdr:nvSpPr>
      <xdr:spPr>
        <a:xfrm>
          <a:off x="4962525" y="8467725"/>
          <a:ext cx="104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39</xdr:row>
      <xdr:rowOff>0</xdr:rowOff>
    </xdr:from>
    <xdr:ext cx="85725" cy="38100"/>
    <xdr:sp>
      <xdr:nvSpPr>
        <xdr:cNvPr id="12" name="Text Box 20"/>
        <xdr:cNvSpPr txBox="1">
          <a:spLocks noChangeArrowheads="1"/>
        </xdr:cNvSpPr>
      </xdr:nvSpPr>
      <xdr:spPr>
        <a:xfrm>
          <a:off x="4962525" y="8467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39</xdr:row>
      <xdr:rowOff>0</xdr:rowOff>
    </xdr:from>
    <xdr:ext cx="85725" cy="28575"/>
    <xdr:sp>
      <xdr:nvSpPr>
        <xdr:cNvPr id="13" name="Text Box 20"/>
        <xdr:cNvSpPr txBox="1">
          <a:spLocks noChangeArrowheads="1"/>
        </xdr:cNvSpPr>
      </xdr:nvSpPr>
      <xdr:spPr>
        <a:xfrm>
          <a:off x="4962525" y="84677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38100</xdr:rowOff>
    </xdr:from>
    <xdr:to>
      <xdr:col>15</xdr:col>
      <xdr:colOff>57150</xdr:colOff>
      <xdr:row>0</xdr:row>
      <xdr:rowOff>38100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9525" y="38100"/>
          <a:ext cx="9820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BẢNG ĐIỂM HỌC PHẦN HỌC KÌ 2 LỚP CĐSP TOÁN TIN 33B KHÓA HỌC 2013 - 2016 (LẦN 1)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 KHÓA HỌC 2012 - 2015</a:t>
          </a:r>
        </a:p>
      </xdr:txBody>
    </xdr:sp>
    <xdr:clientData/>
  </xdr:twoCellAnchor>
  <xdr:oneCellAnchor>
    <xdr:from>
      <xdr:col>7</xdr:col>
      <xdr:colOff>0</xdr:colOff>
      <xdr:row>36</xdr:row>
      <xdr:rowOff>0</xdr:rowOff>
    </xdr:from>
    <xdr:ext cx="85725" cy="28575"/>
    <xdr:sp>
      <xdr:nvSpPr>
        <xdr:cNvPr id="2" name="Text Box 20"/>
        <xdr:cNvSpPr txBox="1">
          <a:spLocks noChangeArrowheads="1"/>
        </xdr:cNvSpPr>
      </xdr:nvSpPr>
      <xdr:spPr>
        <a:xfrm>
          <a:off x="4800600" y="8429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9525</xdr:colOff>
      <xdr:row>36</xdr:row>
      <xdr:rowOff>85725</xdr:rowOff>
    </xdr:from>
    <xdr:to>
      <xdr:col>15</xdr:col>
      <xdr:colOff>57150</xdr:colOff>
      <xdr:row>48</xdr:row>
      <xdr:rowOff>152400</xdr:rowOff>
    </xdr:to>
    <xdr:grpSp>
      <xdr:nvGrpSpPr>
        <xdr:cNvPr id="3" name="Group 38"/>
        <xdr:cNvGrpSpPr>
          <a:grpSpLocks/>
        </xdr:cNvGrpSpPr>
      </xdr:nvGrpSpPr>
      <xdr:grpSpPr>
        <a:xfrm>
          <a:off x="9525" y="8515350"/>
          <a:ext cx="9820275" cy="2124075"/>
          <a:chOff x="10" y="841"/>
          <a:chExt cx="1000" cy="243"/>
        </a:xfrm>
        <a:solidFill>
          <a:srgbClr val="FFFFFF"/>
        </a:solidFill>
      </xdr:grpSpPr>
      <xdr:grpSp>
        <xdr:nvGrpSpPr>
          <xdr:cNvPr id="4" name="Group 39"/>
          <xdr:cNvGrpSpPr>
            <a:grpSpLocks/>
          </xdr:cNvGrpSpPr>
        </xdr:nvGrpSpPr>
        <xdr:grpSpPr>
          <a:xfrm>
            <a:off x="10" y="873"/>
            <a:ext cx="928" cy="211"/>
            <a:chOff x="10" y="873"/>
            <a:chExt cx="928" cy="211"/>
          </a:xfrm>
          <a:solidFill>
            <a:srgbClr val="FFFFFF"/>
          </a:solidFill>
        </xdr:grpSpPr>
        <xdr:sp>
          <xdr:nvSpPr>
            <xdr:cNvPr id="5" name="Text Box 40"/>
            <xdr:cNvSpPr txBox="1">
              <a:spLocks noChangeArrowheads="1"/>
            </xdr:cNvSpPr>
          </xdr:nvSpPr>
          <xdr:spPr>
            <a:xfrm>
              <a:off x="10" y="873"/>
              <a:ext cx="191" cy="20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7432" rIns="27432" bIns="0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Người đọc điểm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Nguyễn Thị Hạnh Ngọc </a:t>
              </a:r>
            </a:p>
          </xdr:txBody>
        </xdr:sp>
        <xdr:sp>
          <xdr:nvSpPr>
            <xdr:cNvPr id="6" name="Text Box 41"/>
            <xdr:cNvSpPr txBox="1">
              <a:spLocks noChangeArrowheads="1"/>
            </xdr:cNvSpPr>
          </xdr:nvSpPr>
          <xdr:spPr>
            <a:xfrm>
              <a:off x="211" y="875"/>
              <a:ext cx="191" cy="20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7432" rIns="27432" bIns="0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Người vào điểm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Phan Thị Ngàn</a:t>
              </a:r>
            </a:p>
          </xdr:txBody>
        </xdr:sp>
        <xdr:sp>
          <xdr:nvSpPr>
            <xdr:cNvPr id="7" name="Text Box 42"/>
            <xdr:cNvSpPr txBox="1">
              <a:spLocks noChangeArrowheads="1"/>
            </xdr:cNvSpPr>
          </xdr:nvSpPr>
          <xdr:spPr>
            <a:xfrm>
              <a:off x="477" y="875"/>
              <a:ext cx="191" cy="20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7432" rIns="27432" bIns="0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Người kiểm tra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Nguyễn Đức Thọ</a:t>
              </a:r>
            </a:p>
          </xdr:txBody>
        </xdr:sp>
        <xdr:sp>
          <xdr:nvSpPr>
            <xdr:cNvPr id="8" name="Text Box 43"/>
            <xdr:cNvSpPr txBox="1">
              <a:spLocks noChangeArrowheads="1"/>
            </xdr:cNvSpPr>
          </xdr:nvSpPr>
          <xdr:spPr>
            <a:xfrm>
              <a:off x="748" y="875"/>
              <a:ext cx="191" cy="20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7432" rIns="27432" bIns="0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KT.HIỆU TRƯỞNG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PHÓ HIỆU TRƯỞNG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Vương Văn Quang</a:t>
              </a:r>
            </a:p>
          </xdr:txBody>
        </xdr:sp>
      </xdr:grpSp>
      <xdr:sp>
        <xdr:nvSpPr>
          <xdr:cNvPr id="9" name="Text Box 44"/>
          <xdr:cNvSpPr txBox="1">
            <a:spLocks noChangeArrowheads="1"/>
          </xdr:cNvSpPr>
        </xdr:nvSpPr>
        <xdr:spPr>
          <a:xfrm>
            <a:off x="750" y="841"/>
            <a:ext cx="260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200" b="0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Bắc Ninh, ngày........ tháng ...... năm........</a:t>
            </a:r>
          </a:p>
        </xdr:txBody>
      </xdr:sp>
    </xdr:grpSp>
    <xdr:clientData/>
  </xdr:twoCellAnchor>
  <xdr:oneCellAnchor>
    <xdr:from>
      <xdr:col>13</xdr:col>
      <xdr:colOff>0</xdr:colOff>
      <xdr:row>0</xdr:row>
      <xdr:rowOff>0</xdr:rowOff>
    </xdr:from>
    <xdr:ext cx="104775" cy="38100"/>
    <xdr:sp>
      <xdr:nvSpPr>
        <xdr:cNvPr id="10" name="Text Box 20"/>
        <xdr:cNvSpPr txBox="1">
          <a:spLocks noChangeArrowheads="1"/>
        </xdr:cNvSpPr>
      </xdr:nvSpPr>
      <xdr:spPr>
        <a:xfrm>
          <a:off x="8229600" y="0"/>
          <a:ext cx="104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104775" cy="38100"/>
    <xdr:sp>
      <xdr:nvSpPr>
        <xdr:cNvPr id="11" name="Text Box 20"/>
        <xdr:cNvSpPr txBox="1">
          <a:spLocks noChangeArrowheads="1"/>
        </xdr:cNvSpPr>
      </xdr:nvSpPr>
      <xdr:spPr>
        <a:xfrm>
          <a:off x="8229600" y="0"/>
          <a:ext cx="104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9525</xdr:rowOff>
    </xdr:from>
    <xdr:ext cx="104775" cy="28575"/>
    <xdr:sp>
      <xdr:nvSpPr>
        <xdr:cNvPr id="12" name="Text Box 20"/>
        <xdr:cNvSpPr txBox="1">
          <a:spLocks noChangeArrowheads="1"/>
        </xdr:cNvSpPr>
      </xdr:nvSpPr>
      <xdr:spPr>
        <a:xfrm>
          <a:off x="4800600" y="17716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9525</xdr:rowOff>
    </xdr:from>
    <xdr:ext cx="104775" cy="28575"/>
    <xdr:sp>
      <xdr:nvSpPr>
        <xdr:cNvPr id="13" name="Text Box 20"/>
        <xdr:cNvSpPr txBox="1">
          <a:spLocks noChangeArrowheads="1"/>
        </xdr:cNvSpPr>
      </xdr:nvSpPr>
      <xdr:spPr>
        <a:xfrm>
          <a:off x="4800600" y="17716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8</xdr:row>
      <xdr:rowOff>9525</xdr:rowOff>
    </xdr:from>
    <xdr:ext cx="104775" cy="28575"/>
    <xdr:sp>
      <xdr:nvSpPr>
        <xdr:cNvPr id="14" name="Text Box 20"/>
        <xdr:cNvSpPr txBox="1">
          <a:spLocks noChangeArrowheads="1"/>
        </xdr:cNvSpPr>
      </xdr:nvSpPr>
      <xdr:spPr>
        <a:xfrm>
          <a:off x="8229600" y="17716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8</xdr:row>
      <xdr:rowOff>9525</xdr:rowOff>
    </xdr:from>
    <xdr:ext cx="104775" cy="28575"/>
    <xdr:sp>
      <xdr:nvSpPr>
        <xdr:cNvPr id="15" name="Text Box 20"/>
        <xdr:cNvSpPr txBox="1">
          <a:spLocks noChangeArrowheads="1"/>
        </xdr:cNvSpPr>
      </xdr:nvSpPr>
      <xdr:spPr>
        <a:xfrm>
          <a:off x="8229600" y="17716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8</xdr:row>
      <xdr:rowOff>9525</xdr:rowOff>
    </xdr:from>
    <xdr:ext cx="104775" cy="28575"/>
    <xdr:sp>
      <xdr:nvSpPr>
        <xdr:cNvPr id="16" name="Text Box 20"/>
        <xdr:cNvSpPr txBox="1">
          <a:spLocks noChangeArrowheads="1"/>
        </xdr:cNvSpPr>
      </xdr:nvSpPr>
      <xdr:spPr>
        <a:xfrm>
          <a:off x="8229600" y="17716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9525</xdr:rowOff>
    </xdr:from>
    <xdr:ext cx="104775" cy="28575"/>
    <xdr:sp>
      <xdr:nvSpPr>
        <xdr:cNvPr id="17" name="Text Box 20"/>
        <xdr:cNvSpPr txBox="1">
          <a:spLocks noChangeArrowheads="1"/>
        </xdr:cNvSpPr>
      </xdr:nvSpPr>
      <xdr:spPr>
        <a:xfrm>
          <a:off x="4800600" y="20097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9</xdr:row>
      <xdr:rowOff>9525</xdr:rowOff>
    </xdr:from>
    <xdr:ext cx="104775" cy="28575"/>
    <xdr:sp>
      <xdr:nvSpPr>
        <xdr:cNvPr id="18" name="Text Box 20"/>
        <xdr:cNvSpPr txBox="1">
          <a:spLocks noChangeArrowheads="1"/>
        </xdr:cNvSpPr>
      </xdr:nvSpPr>
      <xdr:spPr>
        <a:xfrm>
          <a:off x="8229600" y="20097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9</xdr:row>
      <xdr:rowOff>9525</xdr:rowOff>
    </xdr:from>
    <xdr:ext cx="104775" cy="28575"/>
    <xdr:sp>
      <xdr:nvSpPr>
        <xdr:cNvPr id="19" name="Text Box 20"/>
        <xdr:cNvSpPr txBox="1">
          <a:spLocks noChangeArrowheads="1"/>
        </xdr:cNvSpPr>
      </xdr:nvSpPr>
      <xdr:spPr>
        <a:xfrm>
          <a:off x="8229600" y="20097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9</xdr:row>
      <xdr:rowOff>9525</xdr:rowOff>
    </xdr:from>
    <xdr:ext cx="104775" cy="28575"/>
    <xdr:sp>
      <xdr:nvSpPr>
        <xdr:cNvPr id="20" name="Text Box 20"/>
        <xdr:cNvSpPr txBox="1">
          <a:spLocks noChangeArrowheads="1"/>
        </xdr:cNvSpPr>
      </xdr:nvSpPr>
      <xdr:spPr>
        <a:xfrm>
          <a:off x="8229600" y="20097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9525</xdr:rowOff>
    </xdr:from>
    <xdr:ext cx="104775" cy="28575"/>
    <xdr:sp>
      <xdr:nvSpPr>
        <xdr:cNvPr id="21" name="Text Box 20"/>
        <xdr:cNvSpPr txBox="1">
          <a:spLocks noChangeArrowheads="1"/>
        </xdr:cNvSpPr>
      </xdr:nvSpPr>
      <xdr:spPr>
        <a:xfrm>
          <a:off x="4800600" y="224790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9525</xdr:rowOff>
    </xdr:from>
    <xdr:ext cx="104775" cy="28575"/>
    <xdr:sp>
      <xdr:nvSpPr>
        <xdr:cNvPr id="22" name="Text Box 20"/>
        <xdr:cNvSpPr txBox="1">
          <a:spLocks noChangeArrowheads="1"/>
        </xdr:cNvSpPr>
      </xdr:nvSpPr>
      <xdr:spPr>
        <a:xfrm>
          <a:off x="8229600" y="224790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9525</xdr:rowOff>
    </xdr:from>
    <xdr:ext cx="104775" cy="28575"/>
    <xdr:sp>
      <xdr:nvSpPr>
        <xdr:cNvPr id="23" name="Text Box 20"/>
        <xdr:cNvSpPr txBox="1">
          <a:spLocks noChangeArrowheads="1"/>
        </xdr:cNvSpPr>
      </xdr:nvSpPr>
      <xdr:spPr>
        <a:xfrm>
          <a:off x="8229600" y="224790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9525</xdr:rowOff>
    </xdr:from>
    <xdr:ext cx="104775" cy="28575"/>
    <xdr:sp>
      <xdr:nvSpPr>
        <xdr:cNvPr id="24" name="Text Box 20"/>
        <xdr:cNvSpPr txBox="1">
          <a:spLocks noChangeArrowheads="1"/>
        </xdr:cNvSpPr>
      </xdr:nvSpPr>
      <xdr:spPr>
        <a:xfrm>
          <a:off x="8229600" y="224790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9525</xdr:rowOff>
    </xdr:from>
    <xdr:ext cx="104775" cy="28575"/>
    <xdr:sp>
      <xdr:nvSpPr>
        <xdr:cNvPr id="25" name="Text Box 20"/>
        <xdr:cNvSpPr txBox="1">
          <a:spLocks noChangeArrowheads="1"/>
        </xdr:cNvSpPr>
      </xdr:nvSpPr>
      <xdr:spPr>
        <a:xfrm>
          <a:off x="4800600" y="24860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9525</xdr:rowOff>
    </xdr:from>
    <xdr:ext cx="104775" cy="28575"/>
    <xdr:sp>
      <xdr:nvSpPr>
        <xdr:cNvPr id="26" name="Text Box 20"/>
        <xdr:cNvSpPr txBox="1">
          <a:spLocks noChangeArrowheads="1"/>
        </xdr:cNvSpPr>
      </xdr:nvSpPr>
      <xdr:spPr>
        <a:xfrm>
          <a:off x="4800600" y="24860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9525</xdr:rowOff>
    </xdr:from>
    <xdr:ext cx="104775" cy="28575"/>
    <xdr:sp>
      <xdr:nvSpPr>
        <xdr:cNvPr id="27" name="Text Box 20"/>
        <xdr:cNvSpPr txBox="1">
          <a:spLocks noChangeArrowheads="1"/>
        </xdr:cNvSpPr>
      </xdr:nvSpPr>
      <xdr:spPr>
        <a:xfrm>
          <a:off x="8229600" y="24860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9525</xdr:rowOff>
    </xdr:from>
    <xdr:ext cx="104775" cy="28575"/>
    <xdr:sp>
      <xdr:nvSpPr>
        <xdr:cNvPr id="28" name="Text Box 20"/>
        <xdr:cNvSpPr txBox="1">
          <a:spLocks noChangeArrowheads="1"/>
        </xdr:cNvSpPr>
      </xdr:nvSpPr>
      <xdr:spPr>
        <a:xfrm>
          <a:off x="8229600" y="24860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9525</xdr:rowOff>
    </xdr:from>
    <xdr:ext cx="104775" cy="28575"/>
    <xdr:sp>
      <xdr:nvSpPr>
        <xdr:cNvPr id="29" name="Text Box 20"/>
        <xdr:cNvSpPr txBox="1">
          <a:spLocks noChangeArrowheads="1"/>
        </xdr:cNvSpPr>
      </xdr:nvSpPr>
      <xdr:spPr>
        <a:xfrm>
          <a:off x="8229600" y="24860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9525</xdr:rowOff>
    </xdr:from>
    <xdr:ext cx="104775" cy="28575"/>
    <xdr:sp>
      <xdr:nvSpPr>
        <xdr:cNvPr id="30" name="Text Box 20"/>
        <xdr:cNvSpPr txBox="1">
          <a:spLocks noChangeArrowheads="1"/>
        </xdr:cNvSpPr>
      </xdr:nvSpPr>
      <xdr:spPr>
        <a:xfrm>
          <a:off x="4800600" y="27241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9525</xdr:rowOff>
    </xdr:from>
    <xdr:ext cx="104775" cy="28575"/>
    <xdr:sp>
      <xdr:nvSpPr>
        <xdr:cNvPr id="31" name="Text Box 20"/>
        <xdr:cNvSpPr txBox="1">
          <a:spLocks noChangeArrowheads="1"/>
        </xdr:cNvSpPr>
      </xdr:nvSpPr>
      <xdr:spPr>
        <a:xfrm>
          <a:off x="4800600" y="27241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12</xdr:row>
      <xdr:rowOff>9525</xdr:rowOff>
    </xdr:from>
    <xdr:ext cx="104775" cy="28575"/>
    <xdr:sp>
      <xdr:nvSpPr>
        <xdr:cNvPr id="32" name="Text Box 20"/>
        <xdr:cNvSpPr txBox="1">
          <a:spLocks noChangeArrowheads="1"/>
        </xdr:cNvSpPr>
      </xdr:nvSpPr>
      <xdr:spPr>
        <a:xfrm>
          <a:off x="8229600" y="27241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12</xdr:row>
      <xdr:rowOff>9525</xdr:rowOff>
    </xdr:from>
    <xdr:ext cx="104775" cy="28575"/>
    <xdr:sp>
      <xdr:nvSpPr>
        <xdr:cNvPr id="33" name="Text Box 20"/>
        <xdr:cNvSpPr txBox="1">
          <a:spLocks noChangeArrowheads="1"/>
        </xdr:cNvSpPr>
      </xdr:nvSpPr>
      <xdr:spPr>
        <a:xfrm>
          <a:off x="8229600" y="27241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12</xdr:row>
      <xdr:rowOff>9525</xdr:rowOff>
    </xdr:from>
    <xdr:ext cx="104775" cy="28575"/>
    <xdr:sp>
      <xdr:nvSpPr>
        <xdr:cNvPr id="34" name="Text Box 20"/>
        <xdr:cNvSpPr txBox="1">
          <a:spLocks noChangeArrowheads="1"/>
        </xdr:cNvSpPr>
      </xdr:nvSpPr>
      <xdr:spPr>
        <a:xfrm>
          <a:off x="8229600" y="27241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9525</xdr:rowOff>
    </xdr:from>
    <xdr:ext cx="104775" cy="28575"/>
    <xdr:sp>
      <xdr:nvSpPr>
        <xdr:cNvPr id="35" name="Text Box 20"/>
        <xdr:cNvSpPr txBox="1">
          <a:spLocks noChangeArrowheads="1"/>
        </xdr:cNvSpPr>
      </xdr:nvSpPr>
      <xdr:spPr>
        <a:xfrm>
          <a:off x="4800600" y="29622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9525</xdr:rowOff>
    </xdr:from>
    <xdr:ext cx="104775" cy="28575"/>
    <xdr:sp>
      <xdr:nvSpPr>
        <xdr:cNvPr id="36" name="Text Box 20"/>
        <xdr:cNvSpPr txBox="1">
          <a:spLocks noChangeArrowheads="1"/>
        </xdr:cNvSpPr>
      </xdr:nvSpPr>
      <xdr:spPr>
        <a:xfrm>
          <a:off x="4800600" y="29622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9525</xdr:rowOff>
    </xdr:from>
    <xdr:ext cx="104775" cy="28575"/>
    <xdr:sp>
      <xdr:nvSpPr>
        <xdr:cNvPr id="37" name="Text Box 20"/>
        <xdr:cNvSpPr txBox="1">
          <a:spLocks noChangeArrowheads="1"/>
        </xdr:cNvSpPr>
      </xdr:nvSpPr>
      <xdr:spPr>
        <a:xfrm>
          <a:off x="8229600" y="29622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9525</xdr:rowOff>
    </xdr:from>
    <xdr:ext cx="104775" cy="28575"/>
    <xdr:sp>
      <xdr:nvSpPr>
        <xdr:cNvPr id="38" name="Text Box 20"/>
        <xdr:cNvSpPr txBox="1">
          <a:spLocks noChangeArrowheads="1"/>
        </xdr:cNvSpPr>
      </xdr:nvSpPr>
      <xdr:spPr>
        <a:xfrm>
          <a:off x="8229600" y="29622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9525</xdr:rowOff>
    </xdr:from>
    <xdr:ext cx="104775" cy="28575"/>
    <xdr:sp>
      <xdr:nvSpPr>
        <xdr:cNvPr id="39" name="Text Box 20"/>
        <xdr:cNvSpPr txBox="1">
          <a:spLocks noChangeArrowheads="1"/>
        </xdr:cNvSpPr>
      </xdr:nvSpPr>
      <xdr:spPr>
        <a:xfrm>
          <a:off x="8229600" y="29622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9525</xdr:rowOff>
    </xdr:from>
    <xdr:ext cx="104775" cy="28575"/>
    <xdr:sp>
      <xdr:nvSpPr>
        <xdr:cNvPr id="40" name="Text Box 20"/>
        <xdr:cNvSpPr txBox="1">
          <a:spLocks noChangeArrowheads="1"/>
        </xdr:cNvSpPr>
      </xdr:nvSpPr>
      <xdr:spPr>
        <a:xfrm>
          <a:off x="4800600" y="320040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9525</xdr:rowOff>
    </xdr:from>
    <xdr:ext cx="104775" cy="28575"/>
    <xdr:sp>
      <xdr:nvSpPr>
        <xdr:cNvPr id="41" name="Text Box 20"/>
        <xdr:cNvSpPr txBox="1">
          <a:spLocks noChangeArrowheads="1"/>
        </xdr:cNvSpPr>
      </xdr:nvSpPr>
      <xdr:spPr>
        <a:xfrm>
          <a:off x="4800600" y="320040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14</xdr:row>
      <xdr:rowOff>9525</xdr:rowOff>
    </xdr:from>
    <xdr:ext cx="104775" cy="28575"/>
    <xdr:sp>
      <xdr:nvSpPr>
        <xdr:cNvPr id="42" name="Text Box 20"/>
        <xdr:cNvSpPr txBox="1">
          <a:spLocks noChangeArrowheads="1"/>
        </xdr:cNvSpPr>
      </xdr:nvSpPr>
      <xdr:spPr>
        <a:xfrm>
          <a:off x="8229600" y="320040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14</xdr:row>
      <xdr:rowOff>9525</xdr:rowOff>
    </xdr:from>
    <xdr:ext cx="104775" cy="28575"/>
    <xdr:sp>
      <xdr:nvSpPr>
        <xdr:cNvPr id="43" name="Text Box 20"/>
        <xdr:cNvSpPr txBox="1">
          <a:spLocks noChangeArrowheads="1"/>
        </xdr:cNvSpPr>
      </xdr:nvSpPr>
      <xdr:spPr>
        <a:xfrm>
          <a:off x="8229600" y="320040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14</xdr:row>
      <xdr:rowOff>9525</xdr:rowOff>
    </xdr:from>
    <xdr:ext cx="104775" cy="28575"/>
    <xdr:sp>
      <xdr:nvSpPr>
        <xdr:cNvPr id="44" name="Text Box 20"/>
        <xdr:cNvSpPr txBox="1">
          <a:spLocks noChangeArrowheads="1"/>
        </xdr:cNvSpPr>
      </xdr:nvSpPr>
      <xdr:spPr>
        <a:xfrm>
          <a:off x="8229600" y="320040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04775" cy="28575"/>
    <xdr:sp>
      <xdr:nvSpPr>
        <xdr:cNvPr id="45" name="Text Box 20"/>
        <xdr:cNvSpPr txBox="1">
          <a:spLocks noChangeArrowheads="1"/>
        </xdr:cNvSpPr>
      </xdr:nvSpPr>
      <xdr:spPr>
        <a:xfrm>
          <a:off x="4800600" y="342900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15</xdr:row>
      <xdr:rowOff>0</xdr:rowOff>
    </xdr:from>
    <xdr:ext cx="104775" cy="28575"/>
    <xdr:sp>
      <xdr:nvSpPr>
        <xdr:cNvPr id="46" name="Text Box 20"/>
        <xdr:cNvSpPr txBox="1">
          <a:spLocks noChangeArrowheads="1"/>
        </xdr:cNvSpPr>
      </xdr:nvSpPr>
      <xdr:spPr>
        <a:xfrm>
          <a:off x="8229600" y="342900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15</xdr:row>
      <xdr:rowOff>0</xdr:rowOff>
    </xdr:from>
    <xdr:ext cx="104775" cy="28575"/>
    <xdr:sp>
      <xdr:nvSpPr>
        <xdr:cNvPr id="47" name="Text Box 20"/>
        <xdr:cNvSpPr txBox="1">
          <a:spLocks noChangeArrowheads="1"/>
        </xdr:cNvSpPr>
      </xdr:nvSpPr>
      <xdr:spPr>
        <a:xfrm>
          <a:off x="8229600" y="342900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15</xdr:row>
      <xdr:rowOff>0</xdr:rowOff>
    </xdr:from>
    <xdr:ext cx="104775" cy="28575"/>
    <xdr:sp>
      <xdr:nvSpPr>
        <xdr:cNvPr id="48" name="Text Box 20"/>
        <xdr:cNvSpPr txBox="1">
          <a:spLocks noChangeArrowheads="1"/>
        </xdr:cNvSpPr>
      </xdr:nvSpPr>
      <xdr:spPr>
        <a:xfrm>
          <a:off x="8229600" y="342900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9525</xdr:rowOff>
    </xdr:from>
    <xdr:ext cx="104775" cy="28575"/>
    <xdr:sp>
      <xdr:nvSpPr>
        <xdr:cNvPr id="49" name="Text Box 20"/>
        <xdr:cNvSpPr txBox="1">
          <a:spLocks noChangeArrowheads="1"/>
        </xdr:cNvSpPr>
      </xdr:nvSpPr>
      <xdr:spPr>
        <a:xfrm>
          <a:off x="4800600" y="34385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9525</xdr:rowOff>
    </xdr:from>
    <xdr:ext cx="104775" cy="28575"/>
    <xdr:sp>
      <xdr:nvSpPr>
        <xdr:cNvPr id="50" name="Text Box 20"/>
        <xdr:cNvSpPr txBox="1">
          <a:spLocks noChangeArrowheads="1"/>
        </xdr:cNvSpPr>
      </xdr:nvSpPr>
      <xdr:spPr>
        <a:xfrm>
          <a:off x="4800600" y="34385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15</xdr:row>
      <xdr:rowOff>9525</xdr:rowOff>
    </xdr:from>
    <xdr:ext cx="104775" cy="28575"/>
    <xdr:sp>
      <xdr:nvSpPr>
        <xdr:cNvPr id="51" name="Text Box 20"/>
        <xdr:cNvSpPr txBox="1">
          <a:spLocks noChangeArrowheads="1"/>
        </xdr:cNvSpPr>
      </xdr:nvSpPr>
      <xdr:spPr>
        <a:xfrm>
          <a:off x="8229600" y="34385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15</xdr:row>
      <xdr:rowOff>9525</xdr:rowOff>
    </xdr:from>
    <xdr:ext cx="104775" cy="28575"/>
    <xdr:sp>
      <xdr:nvSpPr>
        <xdr:cNvPr id="52" name="Text Box 20"/>
        <xdr:cNvSpPr txBox="1">
          <a:spLocks noChangeArrowheads="1"/>
        </xdr:cNvSpPr>
      </xdr:nvSpPr>
      <xdr:spPr>
        <a:xfrm>
          <a:off x="8229600" y="34385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15</xdr:row>
      <xdr:rowOff>9525</xdr:rowOff>
    </xdr:from>
    <xdr:ext cx="104775" cy="28575"/>
    <xdr:sp>
      <xdr:nvSpPr>
        <xdr:cNvPr id="53" name="Text Box 20"/>
        <xdr:cNvSpPr txBox="1">
          <a:spLocks noChangeArrowheads="1"/>
        </xdr:cNvSpPr>
      </xdr:nvSpPr>
      <xdr:spPr>
        <a:xfrm>
          <a:off x="8229600" y="34385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9525</xdr:rowOff>
    </xdr:from>
    <xdr:ext cx="104775" cy="28575"/>
    <xdr:sp>
      <xdr:nvSpPr>
        <xdr:cNvPr id="54" name="Text Box 20"/>
        <xdr:cNvSpPr txBox="1">
          <a:spLocks noChangeArrowheads="1"/>
        </xdr:cNvSpPr>
      </xdr:nvSpPr>
      <xdr:spPr>
        <a:xfrm>
          <a:off x="4800600" y="36766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9525</xdr:rowOff>
    </xdr:from>
    <xdr:ext cx="104775" cy="28575"/>
    <xdr:sp>
      <xdr:nvSpPr>
        <xdr:cNvPr id="55" name="Text Box 20"/>
        <xdr:cNvSpPr txBox="1">
          <a:spLocks noChangeArrowheads="1"/>
        </xdr:cNvSpPr>
      </xdr:nvSpPr>
      <xdr:spPr>
        <a:xfrm>
          <a:off x="4800600" y="36766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16</xdr:row>
      <xdr:rowOff>9525</xdr:rowOff>
    </xdr:from>
    <xdr:ext cx="104775" cy="28575"/>
    <xdr:sp>
      <xdr:nvSpPr>
        <xdr:cNvPr id="56" name="Text Box 20"/>
        <xdr:cNvSpPr txBox="1">
          <a:spLocks noChangeArrowheads="1"/>
        </xdr:cNvSpPr>
      </xdr:nvSpPr>
      <xdr:spPr>
        <a:xfrm>
          <a:off x="8229600" y="36766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16</xdr:row>
      <xdr:rowOff>9525</xdr:rowOff>
    </xdr:from>
    <xdr:ext cx="104775" cy="28575"/>
    <xdr:sp>
      <xdr:nvSpPr>
        <xdr:cNvPr id="57" name="Text Box 20"/>
        <xdr:cNvSpPr txBox="1">
          <a:spLocks noChangeArrowheads="1"/>
        </xdr:cNvSpPr>
      </xdr:nvSpPr>
      <xdr:spPr>
        <a:xfrm>
          <a:off x="8229600" y="36766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16</xdr:row>
      <xdr:rowOff>9525</xdr:rowOff>
    </xdr:from>
    <xdr:ext cx="104775" cy="28575"/>
    <xdr:sp>
      <xdr:nvSpPr>
        <xdr:cNvPr id="58" name="Text Box 20"/>
        <xdr:cNvSpPr txBox="1">
          <a:spLocks noChangeArrowheads="1"/>
        </xdr:cNvSpPr>
      </xdr:nvSpPr>
      <xdr:spPr>
        <a:xfrm>
          <a:off x="8229600" y="36766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9525</xdr:rowOff>
    </xdr:from>
    <xdr:ext cx="104775" cy="28575"/>
    <xdr:sp>
      <xdr:nvSpPr>
        <xdr:cNvPr id="59" name="Text Box 20"/>
        <xdr:cNvSpPr txBox="1">
          <a:spLocks noChangeArrowheads="1"/>
        </xdr:cNvSpPr>
      </xdr:nvSpPr>
      <xdr:spPr>
        <a:xfrm>
          <a:off x="4800600" y="39147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9525</xdr:rowOff>
    </xdr:from>
    <xdr:ext cx="104775" cy="28575"/>
    <xdr:sp>
      <xdr:nvSpPr>
        <xdr:cNvPr id="60" name="Text Box 20"/>
        <xdr:cNvSpPr txBox="1">
          <a:spLocks noChangeArrowheads="1"/>
        </xdr:cNvSpPr>
      </xdr:nvSpPr>
      <xdr:spPr>
        <a:xfrm>
          <a:off x="4800600" y="39147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17</xdr:row>
      <xdr:rowOff>9525</xdr:rowOff>
    </xdr:from>
    <xdr:ext cx="104775" cy="28575"/>
    <xdr:sp>
      <xdr:nvSpPr>
        <xdr:cNvPr id="61" name="Text Box 20"/>
        <xdr:cNvSpPr txBox="1">
          <a:spLocks noChangeArrowheads="1"/>
        </xdr:cNvSpPr>
      </xdr:nvSpPr>
      <xdr:spPr>
        <a:xfrm>
          <a:off x="8229600" y="39147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17</xdr:row>
      <xdr:rowOff>9525</xdr:rowOff>
    </xdr:from>
    <xdr:ext cx="104775" cy="28575"/>
    <xdr:sp>
      <xdr:nvSpPr>
        <xdr:cNvPr id="62" name="Text Box 20"/>
        <xdr:cNvSpPr txBox="1">
          <a:spLocks noChangeArrowheads="1"/>
        </xdr:cNvSpPr>
      </xdr:nvSpPr>
      <xdr:spPr>
        <a:xfrm>
          <a:off x="8229600" y="39147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17</xdr:row>
      <xdr:rowOff>9525</xdr:rowOff>
    </xdr:from>
    <xdr:ext cx="104775" cy="28575"/>
    <xdr:sp>
      <xdr:nvSpPr>
        <xdr:cNvPr id="63" name="Text Box 20"/>
        <xdr:cNvSpPr txBox="1">
          <a:spLocks noChangeArrowheads="1"/>
        </xdr:cNvSpPr>
      </xdr:nvSpPr>
      <xdr:spPr>
        <a:xfrm>
          <a:off x="8229600" y="39147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04775" cy="28575"/>
    <xdr:sp>
      <xdr:nvSpPr>
        <xdr:cNvPr id="64" name="Text Box 20"/>
        <xdr:cNvSpPr txBox="1">
          <a:spLocks noChangeArrowheads="1"/>
        </xdr:cNvSpPr>
      </xdr:nvSpPr>
      <xdr:spPr>
        <a:xfrm>
          <a:off x="4800600" y="41433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04775" cy="28575"/>
    <xdr:sp>
      <xdr:nvSpPr>
        <xdr:cNvPr id="65" name="Text Box 20"/>
        <xdr:cNvSpPr txBox="1">
          <a:spLocks noChangeArrowheads="1"/>
        </xdr:cNvSpPr>
      </xdr:nvSpPr>
      <xdr:spPr>
        <a:xfrm>
          <a:off x="4800600" y="41433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18</xdr:row>
      <xdr:rowOff>0</xdr:rowOff>
    </xdr:from>
    <xdr:ext cx="104775" cy="28575"/>
    <xdr:sp>
      <xdr:nvSpPr>
        <xdr:cNvPr id="66" name="Text Box 20"/>
        <xdr:cNvSpPr txBox="1">
          <a:spLocks noChangeArrowheads="1"/>
        </xdr:cNvSpPr>
      </xdr:nvSpPr>
      <xdr:spPr>
        <a:xfrm>
          <a:off x="8229600" y="41433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18</xdr:row>
      <xdr:rowOff>0</xdr:rowOff>
    </xdr:from>
    <xdr:ext cx="104775" cy="28575"/>
    <xdr:sp>
      <xdr:nvSpPr>
        <xdr:cNvPr id="67" name="Text Box 20"/>
        <xdr:cNvSpPr txBox="1">
          <a:spLocks noChangeArrowheads="1"/>
        </xdr:cNvSpPr>
      </xdr:nvSpPr>
      <xdr:spPr>
        <a:xfrm>
          <a:off x="8229600" y="41433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18</xdr:row>
      <xdr:rowOff>0</xdr:rowOff>
    </xdr:from>
    <xdr:ext cx="104775" cy="28575"/>
    <xdr:sp>
      <xdr:nvSpPr>
        <xdr:cNvPr id="68" name="Text Box 20"/>
        <xdr:cNvSpPr txBox="1">
          <a:spLocks noChangeArrowheads="1"/>
        </xdr:cNvSpPr>
      </xdr:nvSpPr>
      <xdr:spPr>
        <a:xfrm>
          <a:off x="8229600" y="41433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9525</xdr:rowOff>
    </xdr:from>
    <xdr:ext cx="104775" cy="28575"/>
    <xdr:sp>
      <xdr:nvSpPr>
        <xdr:cNvPr id="69" name="Text Box 20"/>
        <xdr:cNvSpPr txBox="1">
          <a:spLocks noChangeArrowheads="1"/>
        </xdr:cNvSpPr>
      </xdr:nvSpPr>
      <xdr:spPr>
        <a:xfrm>
          <a:off x="4800600" y="415290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9525</xdr:rowOff>
    </xdr:from>
    <xdr:ext cx="104775" cy="28575"/>
    <xdr:sp>
      <xdr:nvSpPr>
        <xdr:cNvPr id="70" name="Text Box 20"/>
        <xdr:cNvSpPr txBox="1">
          <a:spLocks noChangeArrowheads="1"/>
        </xdr:cNvSpPr>
      </xdr:nvSpPr>
      <xdr:spPr>
        <a:xfrm>
          <a:off x="4800600" y="415290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18</xdr:row>
      <xdr:rowOff>9525</xdr:rowOff>
    </xdr:from>
    <xdr:ext cx="104775" cy="28575"/>
    <xdr:sp>
      <xdr:nvSpPr>
        <xdr:cNvPr id="71" name="Text Box 20"/>
        <xdr:cNvSpPr txBox="1">
          <a:spLocks noChangeArrowheads="1"/>
        </xdr:cNvSpPr>
      </xdr:nvSpPr>
      <xdr:spPr>
        <a:xfrm>
          <a:off x="8229600" y="415290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18</xdr:row>
      <xdr:rowOff>9525</xdr:rowOff>
    </xdr:from>
    <xdr:ext cx="104775" cy="28575"/>
    <xdr:sp>
      <xdr:nvSpPr>
        <xdr:cNvPr id="72" name="Text Box 20"/>
        <xdr:cNvSpPr txBox="1">
          <a:spLocks noChangeArrowheads="1"/>
        </xdr:cNvSpPr>
      </xdr:nvSpPr>
      <xdr:spPr>
        <a:xfrm>
          <a:off x="8229600" y="415290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18</xdr:row>
      <xdr:rowOff>9525</xdr:rowOff>
    </xdr:from>
    <xdr:ext cx="104775" cy="28575"/>
    <xdr:sp>
      <xdr:nvSpPr>
        <xdr:cNvPr id="73" name="Text Box 20"/>
        <xdr:cNvSpPr txBox="1">
          <a:spLocks noChangeArrowheads="1"/>
        </xdr:cNvSpPr>
      </xdr:nvSpPr>
      <xdr:spPr>
        <a:xfrm>
          <a:off x="8229600" y="415290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9525</xdr:rowOff>
    </xdr:from>
    <xdr:ext cx="104775" cy="28575"/>
    <xdr:sp>
      <xdr:nvSpPr>
        <xdr:cNvPr id="74" name="Text Box 20"/>
        <xdr:cNvSpPr txBox="1">
          <a:spLocks noChangeArrowheads="1"/>
        </xdr:cNvSpPr>
      </xdr:nvSpPr>
      <xdr:spPr>
        <a:xfrm>
          <a:off x="4800600" y="43910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9525</xdr:rowOff>
    </xdr:from>
    <xdr:ext cx="104775" cy="28575"/>
    <xdr:sp>
      <xdr:nvSpPr>
        <xdr:cNvPr id="75" name="Text Box 20"/>
        <xdr:cNvSpPr txBox="1">
          <a:spLocks noChangeArrowheads="1"/>
        </xdr:cNvSpPr>
      </xdr:nvSpPr>
      <xdr:spPr>
        <a:xfrm>
          <a:off x="4800600" y="43910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19</xdr:row>
      <xdr:rowOff>9525</xdr:rowOff>
    </xdr:from>
    <xdr:ext cx="104775" cy="28575"/>
    <xdr:sp>
      <xdr:nvSpPr>
        <xdr:cNvPr id="76" name="Text Box 20"/>
        <xdr:cNvSpPr txBox="1">
          <a:spLocks noChangeArrowheads="1"/>
        </xdr:cNvSpPr>
      </xdr:nvSpPr>
      <xdr:spPr>
        <a:xfrm>
          <a:off x="8229600" y="43910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19</xdr:row>
      <xdr:rowOff>9525</xdr:rowOff>
    </xdr:from>
    <xdr:ext cx="104775" cy="28575"/>
    <xdr:sp>
      <xdr:nvSpPr>
        <xdr:cNvPr id="77" name="Text Box 20"/>
        <xdr:cNvSpPr txBox="1">
          <a:spLocks noChangeArrowheads="1"/>
        </xdr:cNvSpPr>
      </xdr:nvSpPr>
      <xdr:spPr>
        <a:xfrm>
          <a:off x="8229600" y="43910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19</xdr:row>
      <xdr:rowOff>9525</xdr:rowOff>
    </xdr:from>
    <xdr:ext cx="104775" cy="28575"/>
    <xdr:sp>
      <xdr:nvSpPr>
        <xdr:cNvPr id="78" name="Text Box 20"/>
        <xdr:cNvSpPr txBox="1">
          <a:spLocks noChangeArrowheads="1"/>
        </xdr:cNvSpPr>
      </xdr:nvSpPr>
      <xdr:spPr>
        <a:xfrm>
          <a:off x="8229600" y="43910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9525</xdr:rowOff>
    </xdr:from>
    <xdr:ext cx="104775" cy="28575"/>
    <xdr:sp>
      <xdr:nvSpPr>
        <xdr:cNvPr id="79" name="Text Box 20"/>
        <xdr:cNvSpPr txBox="1">
          <a:spLocks noChangeArrowheads="1"/>
        </xdr:cNvSpPr>
      </xdr:nvSpPr>
      <xdr:spPr>
        <a:xfrm>
          <a:off x="4800600" y="46291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9525</xdr:rowOff>
    </xdr:from>
    <xdr:ext cx="104775" cy="28575"/>
    <xdr:sp>
      <xdr:nvSpPr>
        <xdr:cNvPr id="80" name="Text Box 20"/>
        <xdr:cNvSpPr txBox="1">
          <a:spLocks noChangeArrowheads="1"/>
        </xdr:cNvSpPr>
      </xdr:nvSpPr>
      <xdr:spPr>
        <a:xfrm>
          <a:off x="4800600" y="46291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20</xdr:row>
      <xdr:rowOff>9525</xdr:rowOff>
    </xdr:from>
    <xdr:ext cx="104775" cy="28575"/>
    <xdr:sp>
      <xdr:nvSpPr>
        <xdr:cNvPr id="81" name="Text Box 20"/>
        <xdr:cNvSpPr txBox="1">
          <a:spLocks noChangeArrowheads="1"/>
        </xdr:cNvSpPr>
      </xdr:nvSpPr>
      <xdr:spPr>
        <a:xfrm>
          <a:off x="8229600" y="46291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20</xdr:row>
      <xdr:rowOff>9525</xdr:rowOff>
    </xdr:from>
    <xdr:ext cx="104775" cy="28575"/>
    <xdr:sp>
      <xdr:nvSpPr>
        <xdr:cNvPr id="82" name="Text Box 20"/>
        <xdr:cNvSpPr txBox="1">
          <a:spLocks noChangeArrowheads="1"/>
        </xdr:cNvSpPr>
      </xdr:nvSpPr>
      <xdr:spPr>
        <a:xfrm>
          <a:off x="8229600" y="46291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20</xdr:row>
      <xdr:rowOff>9525</xdr:rowOff>
    </xdr:from>
    <xdr:ext cx="104775" cy="28575"/>
    <xdr:sp>
      <xdr:nvSpPr>
        <xdr:cNvPr id="83" name="Text Box 20"/>
        <xdr:cNvSpPr txBox="1">
          <a:spLocks noChangeArrowheads="1"/>
        </xdr:cNvSpPr>
      </xdr:nvSpPr>
      <xdr:spPr>
        <a:xfrm>
          <a:off x="8229600" y="46291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9525</xdr:rowOff>
    </xdr:from>
    <xdr:ext cx="104775" cy="28575"/>
    <xdr:sp>
      <xdr:nvSpPr>
        <xdr:cNvPr id="84" name="Text Box 20"/>
        <xdr:cNvSpPr txBox="1">
          <a:spLocks noChangeArrowheads="1"/>
        </xdr:cNvSpPr>
      </xdr:nvSpPr>
      <xdr:spPr>
        <a:xfrm>
          <a:off x="4800600" y="48672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9525</xdr:rowOff>
    </xdr:from>
    <xdr:ext cx="104775" cy="28575"/>
    <xdr:sp>
      <xdr:nvSpPr>
        <xdr:cNvPr id="85" name="Text Box 20"/>
        <xdr:cNvSpPr txBox="1">
          <a:spLocks noChangeArrowheads="1"/>
        </xdr:cNvSpPr>
      </xdr:nvSpPr>
      <xdr:spPr>
        <a:xfrm>
          <a:off x="4800600" y="48672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9525</xdr:rowOff>
    </xdr:from>
    <xdr:ext cx="104775" cy="28575"/>
    <xdr:sp>
      <xdr:nvSpPr>
        <xdr:cNvPr id="86" name="Text Box 20"/>
        <xdr:cNvSpPr txBox="1">
          <a:spLocks noChangeArrowheads="1"/>
        </xdr:cNvSpPr>
      </xdr:nvSpPr>
      <xdr:spPr>
        <a:xfrm>
          <a:off x="8229600" y="48672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9525</xdr:rowOff>
    </xdr:from>
    <xdr:ext cx="104775" cy="28575"/>
    <xdr:sp>
      <xdr:nvSpPr>
        <xdr:cNvPr id="87" name="Text Box 20"/>
        <xdr:cNvSpPr txBox="1">
          <a:spLocks noChangeArrowheads="1"/>
        </xdr:cNvSpPr>
      </xdr:nvSpPr>
      <xdr:spPr>
        <a:xfrm>
          <a:off x="8229600" y="48672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9525</xdr:rowOff>
    </xdr:from>
    <xdr:ext cx="104775" cy="28575"/>
    <xdr:sp>
      <xdr:nvSpPr>
        <xdr:cNvPr id="88" name="Text Box 20"/>
        <xdr:cNvSpPr txBox="1">
          <a:spLocks noChangeArrowheads="1"/>
        </xdr:cNvSpPr>
      </xdr:nvSpPr>
      <xdr:spPr>
        <a:xfrm>
          <a:off x="8229600" y="48672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9525</xdr:rowOff>
    </xdr:from>
    <xdr:ext cx="104775" cy="28575"/>
    <xdr:sp>
      <xdr:nvSpPr>
        <xdr:cNvPr id="89" name="Text Box 20"/>
        <xdr:cNvSpPr txBox="1">
          <a:spLocks noChangeArrowheads="1"/>
        </xdr:cNvSpPr>
      </xdr:nvSpPr>
      <xdr:spPr>
        <a:xfrm>
          <a:off x="4800600" y="510540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9525</xdr:rowOff>
    </xdr:from>
    <xdr:ext cx="104775" cy="28575"/>
    <xdr:sp>
      <xdr:nvSpPr>
        <xdr:cNvPr id="90" name="Text Box 20"/>
        <xdr:cNvSpPr txBox="1">
          <a:spLocks noChangeArrowheads="1"/>
        </xdr:cNvSpPr>
      </xdr:nvSpPr>
      <xdr:spPr>
        <a:xfrm>
          <a:off x="4800600" y="510540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22</xdr:row>
      <xdr:rowOff>9525</xdr:rowOff>
    </xdr:from>
    <xdr:ext cx="104775" cy="28575"/>
    <xdr:sp>
      <xdr:nvSpPr>
        <xdr:cNvPr id="91" name="Text Box 20"/>
        <xdr:cNvSpPr txBox="1">
          <a:spLocks noChangeArrowheads="1"/>
        </xdr:cNvSpPr>
      </xdr:nvSpPr>
      <xdr:spPr>
        <a:xfrm>
          <a:off x="8229600" y="510540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22</xdr:row>
      <xdr:rowOff>9525</xdr:rowOff>
    </xdr:from>
    <xdr:ext cx="104775" cy="28575"/>
    <xdr:sp>
      <xdr:nvSpPr>
        <xdr:cNvPr id="92" name="Text Box 20"/>
        <xdr:cNvSpPr txBox="1">
          <a:spLocks noChangeArrowheads="1"/>
        </xdr:cNvSpPr>
      </xdr:nvSpPr>
      <xdr:spPr>
        <a:xfrm>
          <a:off x="8229600" y="510540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22</xdr:row>
      <xdr:rowOff>9525</xdr:rowOff>
    </xdr:from>
    <xdr:ext cx="104775" cy="28575"/>
    <xdr:sp>
      <xdr:nvSpPr>
        <xdr:cNvPr id="93" name="Text Box 20"/>
        <xdr:cNvSpPr txBox="1">
          <a:spLocks noChangeArrowheads="1"/>
        </xdr:cNvSpPr>
      </xdr:nvSpPr>
      <xdr:spPr>
        <a:xfrm>
          <a:off x="8229600" y="510540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9525</xdr:rowOff>
    </xdr:from>
    <xdr:ext cx="104775" cy="28575"/>
    <xdr:sp>
      <xdr:nvSpPr>
        <xdr:cNvPr id="94" name="Text Box 20"/>
        <xdr:cNvSpPr txBox="1">
          <a:spLocks noChangeArrowheads="1"/>
        </xdr:cNvSpPr>
      </xdr:nvSpPr>
      <xdr:spPr>
        <a:xfrm>
          <a:off x="4800600" y="53435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9525</xdr:rowOff>
    </xdr:from>
    <xdr:ext cx="104775" cy="28575"/>
    <xdr:sp>
      <xdr:nvSpPr>
        <xdr:cNvPr id="95" name="Text Box 20"/>
        <xdr:cNvSpPr txBox="1">
          <a:spLocks noChangeArrowheads="1"/>
        </xdr:cNvSpPr>
      </xdr:nvSpPr>
      <xdr:spPr>
        <a:xfrm>
          <a:off x="4800600" y="53435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23</xdr:row>
      <xdr:rowOff>9525</xdr:rowOff>
    </xdr:from>
    <xdr:ext cx="104775" cy="28575"/>
    <xdr:sp>
      <xdr:nvSpPr>
        <xdr:cNvPr id="96" name="Text Box 20"/>
        <xdr:cNvSpPr txBox="1">
          <a:spLocks noChangeArrowheads="1"/>
        </xdr:cNvSpPr>
      </xdr:nvSpPr>
      <xdr:spPr>
        <a:xfrm>
          <a:off x="8229600" y="53435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23</xdr:row>
      <xdr:rowOff>9525</xdr:rowOff>
    </xdr:from>
    <xdr:ext cx="104775" cy="28575"/>
    <xdr:sp>
      <xdr:nvSpPr>
        <xdr:cNvPr id="97" name="Text Box 20"/>
        <xdr:cNvSpPr txBox="1">
          <a:spLocks noChangeArrowheads="1"/>
        </xdr:cNvSpPr>
      </xdr:nvSpPr>
      <xdr:spPr>
        <a:xfrm>
          <a:off x="8229600" y="53435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23</xdr:row>
      <xdr:rowOff>9525</xdr:rowOff>
    </xdr:from>
    <xdr:ext cx="104775" cy="28575"/>
    <xdr:sp>
      <xdr:nvSpPr>
        <xdr:cNvPr id="98" name="Text Box 20"/>
        <xdr:cNvSpPr txBox="1">
          <a:spLocks noChangeArrowheads="1"/>
        </xdr:cNvSpPr>
      </xdr:nvSpPr>
      <xdr:spPr>
        <a:xfrm>
          <a:off x="8229600" y="53435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9525</xdr:rowOff>
    </xdr:from>
    <xdr:ext cx="104775" cy="28575"/>
    <xdr:sp>
      <xdr:nvSpPr>
        <xdr:cNvPr id="99" name="Text Box 20"/>
        <xdr:cNvSpPr txBox="1">
          <a:spLocks noChangeArrowheads="1"/>
        </xdr:cNvSpPr>
      </xdr:nvSpPr>
      <xdr:spPr>
        <a:xfrm>
          <a:off x="4800600" y="55816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9525</xdr:rowOff>
    </xdr:from>
    <xdr:ext cx="104775" cy="28575"/>
    <xdr:sp>
      <xdr:nvSpPr>
        <xdr:cNvPr id="100" name="Text Box 20"/>
        <xdr:cNvSpPr txBox="1">
          <a:spLocks noChangeArrowheads="1"/>
        </xdr:cNvSpPr>
      </xdr:nvSpPr>
      <xdr:spPr>
        <a:xfrm>
          <a:off x="4800600" y="55816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24</xdr:row>
      <xdr:rowOff>9525</xdr:rowOff>
    </xdr:from>
    <xdr:ext cx="104775" cy="28575"/>
    <xdr:sp>
      <xdr:nvSpPr>
        <xdr:cNvPr id="101" name="Text Box 20"/>
        <xdr:cNvSpPr txBox="1">
          <a:spLocks noChangeArrowheads="1"/>
        </xdr:cNvSpPr>
      </xdr:nvSpPr>
      <xdr:spPr>
        <a:xfrm>
          <a:off x="8229600" y="55816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24</xdr:row>
      <xdr:rowOff>9525</xdr:rowOff>
    </xdr:from>
    <xdr:ext cx="104775" cy="28575"/>
    <xdr:sp>
      <xdr:nvSpPr>
        <xdr:cNvPr id="102" name="Text Box 20"/>
        <xdr:cNvSpPr txBox="1">
          <a:spLocks noChangeArrowheads="1"/>
        </xdr:cNvSpPr>
      </xdr:nvSpPr>
      <xdr:spPr>
        <a:xfrm>
          <a:off x="8229600" y="55816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9525</xdr:rowOff>
    </xdr:from>
    <xdr:ext cx="104775" cy="28575"/>
    <xdr:sp>
      <xdr:nvSpPr>
        <xdr:cNvPr id="103" name="Text Box 20"/>
        <xdr:cNvSpPr txBox="1">
          <a:spLocks noChangeArrowheads="1"/>
        </xdr:cNvSpPr>
      </xdr:nvSpPr>
      <xdr:spPr>
        <a:xfrm>
          <a:off x="4800600" y="58197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9525</xdr:rowOff>
    </xdr:from>
    <xdr:ext cx="104775" cy="28575"/>
    <xdr:sp>
      <xdr:nvSpPr>
        <xdr:cNvPr id="104" name="Text Box 20"/>
        <xdr:cNvSpPr txBox="1">
          <a:spLocks noChangeArrowheads="1"/>
        </xdr:cNvSpPr>
      </xdr:nvSpPr>
      <xdr:spPr>
        <a:xfrm>
          <a:off x="4800600" y="58197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25</xdr:row>
      <xdr:rowOff>9525</xdr:rowOff>
    </xdr:from>
    <xdr:ext cx="104775" cy="28575"/>
    <xdr:sp>
      <xdr:nvSpPr>
        <xdr:cNvPr id="105" name="Text Box 20"/>
        <xdr:cNvSpPr txBox="1">
          <a:spLocks noChangeArrowheads="1"/>
        </xdr:cNvSpPr>
      </xdr:nvSpPr>
      <xdr:spPr>
        <a:xfrm>
          <a:off x="8229600" y="58197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25</xdr:row>
      <xdr:rowOff>9525</xdr:rowOff>
    </xdr:from>
    <xdr:ext cx="104775" cy="28575"/>
    <xdr:sp>
      <xdr:nvSpPr>
        <xdr:cNvPr id="106" name="Text Box 20"/>
        <xdr:cNvSpPr txBox="1">
          <a:spLocks noChangeArrowheads="1"/>
        </xdr:cNvSpPr>
      </xdr:nvSpPr>
      <xdr:spPr>
        <a:xfrm>
          <a:off x="8229600" y="58197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25</xdr:row>
      <xdr:rowOff>9525</xdr:rowOff>
    </xdr:from>
    <xdr:ext cx="104775" cy="28575"/>
    <xdr:sp>
      <xdr:nvSpPr>
        <xdr:cNvPr id="107" name="Text Box 20"/>
        <xdr:cNvSpPr txBox="1">
          <a:spLocks noChangeArrowheads="1"/>
        </xdr:cNvSpPr>
      </xdr:nvSpPr>
      <xdr:spPr>
        <a:xfrm>
          <a:off x="8229600" y="58197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9525</xdr:rowOff>
    </xdr:from>
    <xdr:ext cx="104775" cy="28575"/>
    <xdr:sp>
      <xdr:nvSpPr>
        <xdr:cNvPr id="108" name="Text Box 20"/>
        <xdr:cNvSpPr txBox="1">
          <a:spLocks noChangeArrowheads="1"/>
        </xdr:cNvSpPr>
      </xdr:nvSpPr>
      <xdr:spPr>
        <a:xfrm>
          <a:off x="4800600" y="605790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9525</xdr:rowOff>
    </xdr:from>
    <xdr:ext cx="104775" cy="28575"/>
    <xdr:sp>
      <xdr:nvSpPr>
        <xdr:cNvPr id="109" name="Text Box 20"/>
        <xdr:cNvSpPr txBox="1">
          <a:spLocks noChangeArrowheads="1"/>
        </xdr:cNvSpPr>
      </xdr:nvSpPr>
      <xdr:spPr>
        <a:xfrm>
          <a:off x="4800600" y="605790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26</xdr:row>
      <xdr:rowOff>9525</xdr:rowOff>
    </xdr:from>
    <xdr:ext cx="104775" cy="28575"/>
    <xdr:sp>
      <xdr:nvSpPr>
        <xdr:cNvPr id="110" name="Text Box 20"/>
        <xdr:cNvSpPr txBox="1">
          <a:spLocks noChangeArrowheads="1"/>
        </xdr:cNvSpPr>
      </xdr:nvSpPr>
      <xdr:spPr>
        <a:xfrm>
          <a:off x="8229600" y="605790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26</xdr:row>
      <xdr:rowOff>9525</xdr:rowOff>
    </xdr:from>
    <xdr:ext cx="104775" cy="28575"/>
    <xdr:sp>
      <xdr:nvSpPr>
        <xdr:cNvPr id="111" name="Text Box 20"/>
        <xdr:cNvSpPr txBox="1">
          <a:spLocks noChangeArrowheads="1"/>
        </xdr:cNvSpPr>
      </xdr:nvSpPr>
      <xdr:spPr>
        <a:xfrm>
          <a:off x="8229600" y="605790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26</xdr:row>
      <xdr:rowOff>9525</xdr:rowOff>
    </xdr:from>
    <xdr:ext cx="104775" cy="28575"/>
    <xdr:sp>
      <xdr:nvSpPr>
        <xdr:cNvPr id="112" name="Text Box 20"/>
        <xdr:cNvSpPr txBox="1">
          <a:spLocks noChangeArrowheads="1"/>
        </xdr:cNvSpPr>
      </xdr:nvSpPr>
      <xdr:spPr>
        <a:xfrm>
          <a:off x="8229600" y="605790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27</xdr:row>
      <xdr:rowOff>9525</xdr:rowOff>
    </xdr:from>
    <xdr:ext cx="104775" cy="28575"/>
    <xdr:sp>
      <xdr:nvSpPr>
        <xdr:cNvPr id="113" name="Text Box 20"/>
        <xdr:cNvSpPr txBox="1">
          <a:spLocks noChangeArrowheads="1"/>
        </xdr:cNvSpPr>
      </xdr:nvSpPr>
      <xdr:spPr>
        <a:xfrm>
          <a:off x="4800600" y="62960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27</xdr:row>
      <xdr:rowOff>9525</xdr:rowOff>
    </xdr:from>
    <xdr:ext cx="104775" cy="28575"/>
    <xdr:sp>
      <xdr:nvSpPr>
        <xdr:cNvPr id="114" name="Text Box 20"/>
        <xdr:cNvSpPr txBox="1">
          <a:spLocks noChangeArrowheads="1"/>
        </xdr:cNvSpPr>
      </xdr:nvSpPr>
      <xdr:spPr>
        <a:xfrm>
          <a:off x="4800600" y="62960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27</xdr:row>
      <xdr:rowOff>9525</xdr:rowOff>
    </xdr:from>
    <xdr:ext cx="104775" cy="28575"/>
    <xdr:sp>
      <xdr:nvSpPr>
        <xdr:cNvPr id="115" name="Text Box 20"/>
        <xdr:cNvSpPr txBox="1">
          <a:spLocks noChangeArrowheads="1"/>
        </xdr:cNvSpPr>
      </xdr:nvSpPr>
      <xdr:spPr>
        <a:xfrm>
          <a:off x="8229600" y="62960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27</xdr:row>
      <xdr:rowOff>9525</xdr:rowOff>
    </xdr:from>
    <xdr:ext cx="104775" cy="28575"/>
    <xdr:sp>
      <xdr:nvSpPr>
        <xdr:cNvPr id="116" name="Text Box 20"/>
        <xdr:cNvSpPr txBox="1">
          <a:spLocks noChangeArrowheads="1"/>
        </xdr:cNvSpPr>
      </xdr:nvSpPr>
      <xdr:spPr>
        <a:xfrm>
          <a:off x="8229600" y="62960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27</xdr:row>
      <xdr:rowOff>9525</xdr:rowOff>
    </xdr:from>
    <xdr:ext cx="104775" cy="28575"/>
    <xdr:sp>
      <xdr:nvSpPr>
        <xdr:cNvPr id="117" name="Text Box 20"/>
        <xdr:cNvSpPr txBox="1">
          <a:spLocks noChangeArrowheads="1"/>
        </xdr:cNvSpPr>
      </xdr:nvSpPr>
      <xdr:spPr>
        <a:xfrm>
          <a:off x="8229600" y="62960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28</xdr:row>
      <xdr:rowOff>9525</xdr:rowOff>
    </xdr:from>
    <xdr:ext cx="104775" cy="28575"/>
    <xdr:sp>
      <xdr:nvSpPr>
        <xdr:cNvPr id="118" name="Text Box 20"/>
        <xdr:cNvSpPr txBox="1">
          <a:spLocks noChangeArrowheads="1"/>
        </xdr:cNvSpPr>
      </xdr:nvSpPr>
      <xdr:spPr>
        <a:xfrm>
          <a:off x="8229600" y="65341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28</xdr:row>
      <xdr:rowOff>9525</xdr:rowOff>
    </xdr:from>
    <xdr:ext cx="104775" cy="28575"/>
    <xdr:sp>
      <xdr:nvSpPr>
        <xdr:cNvPr id="119" name="Text Box 20"/>
        <xdr:cNvSpPr txBox="1">
          <a:spLocks noChangeArrowheads="1"/>
        </xdr:cNvSpPr>
      </xdr:nvSpPr>
      <xdr:spPr>
        <a:xfrm>
          <a:off x="8229600" y="65341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28</xdr:row>
      <xdr:rowOff>9525</xdr:rowOff>
    </xdr:from>
    <xdr:ext cx="104775" cy="28575"/>
    <xdr:sp>
      <xdr:nvSpPr>
        <xdr:cNvPr id="120" name="Text Box 20"/>
        <xdr:cNvSpPr txBox="1">
          <a:spLocks noChangeArrowheads="1"/>
        </xdr:cNvSpPr>
      </xdr:nvSpPr>
      <xdr:spPr>
        <a:xfrm>
          <a:off x="8229600" y="65341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29</xdr:row>
      <xdr:rowOff>9525</xdr:rowOff>
    </xdr:from>
    <xdr:ext cx="104775" cy="28575"/>
    <xdr:sp>
      <xdr:nvSpPr>
        <xdr:cNvPr id="121" name="Text Box 20"/>
        <xdr:cNvSpPr txBox="1">
          <a:spLocks noChangeArrowheads="1"/>
        </xdr:cNvSpPr>
      </xdr:nvSpPr>
      <xdr:spPr>
        <a:xfrm>
          <a:off x="4800600" y="67722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29</xdr:row>
      <xdr:rowOff>9525</xdr:rowOff>
    </xdr:from>
    <xdr:ext cx="104775" cy="28575"/>
    <xdr:sp>
      <xdr:nvSpPr>
        <xdr:cNvPr id="122" name="Text Box 20"/>
        <xdr:cNvSpPr txBox="1">
          <a:spLocks noChangeArrowheads="1"/>
        </xdr:cNvSpPr>
      </xdr:nvSpPr>
      <xdr:spPr>
        <a:xfrm>
          <a:off x="8229600" y="67722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29</xdr:row>
      <xdr:rowOff>9525</xdr:rowOff>
    </xdr:from>
    <xdr:ext cx="104775" cy="28575"/>
    <xdr:sp>
      <xdr:nvSpPr>
        <xdr:cNvPr id="123" name="Text Box 20"/>
        <xdr:cNvSpPr txBox="1">
          <a:spLocks noChangeArrowheads="1"/>
        </xdr:cNvSpPr>
      </xdr:nvSpPr>
      <xdr:spPr>
        <a:xfrm>
          <a:off x="8229600" y="67722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29</xdr:row>
      <xdr:rowOff>9525</xdr:rowOff>
    </xdr:from>
    <xdr:ext cx="104775" cy="28575"/>
    <xdr:sp>
      <xdr:nvSpPr>
        <xdr:cNvPr id="124" name="Text Box 20"/>
        <xdr:cNvSpPr txBox="1">
          <a:spLocks noChangeArrowheads="1"/>
        </xdr:cNvSpPr>
      </xdr:nvSpPr>
      <xdr:spPr>
        <a:xfrm>
          <a:off x="8229600" y="67722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104775" cy="28575"/>
    <xdr:sp>
      <xdr:nvSpPr>
        <xdr:cNvPr id="125" name="Text Box 20"/>
        <xdr:cNvSpPr txBox="1">
          <a:spLocks noChangeArrowheads="1"/>
        </xdr:cNvSpPr>
      </xdr:nvSpPr>
      <xdr:spPr>
        <a:xfrm>
          <a:off x="4800600" y="70008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104775" cy="28575"/>
    <xdr:sp>
      <xdr:nvSpPr>
        <xdr:cNvPr id="126" name="Text Box 20"/>
        <xdr:cNvSpPr txBox="1">
          <a:spLocks noChangeArrowheads="1"/>
        </xdr:cNvSpPr>
      </xdr:nvSpPr>
      <xdr:spPr>
        <a:xfrm>
          <a:off x="4800600" y="70008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104775" cy="28575"/>
    <xdr:sp>
      <xdr:nvSpPr>
        <xdr:cNvPr id="127" name="Text Box 20"/>
        <xdr:cNvSpPr txBox="1">
          <a:spLocks noChangeArrowheads="1"/>
        </xdr:cNvSpPr>
      </xdr:nvSpPr>
      <xdr:spPr>
        <a:xfrm>
          <a:off x="8229600" y="70008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104775" cy="28575"/>
    <xdr:sp>
      <xdr:nvSpPr>
        <xdr:cNvPr id="128" name="Text Box 20"/>
        <xdr:cNvSpPr txBox="1">
          <a:spLocks noChangeArrowheads="1"/>
        </xdr:cNvSpPr>
      </xdr:nvSpPr>
      <xdr:spPr>
        <a:xfrm>
          <a:off x="8229600" y="70008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9525</xdr:rowOff>
    </xdr:from>
    <xdr:ext cx="104775" cy="28575"/>
    <xdr:sp>
      <xdr:nvSpPr>
        <xdr:cNvPr id="129" name="Text Box 20"/>
        <xdr:cNvSpPr txBox="1">
          <a:spLocks noChangeArrowheads="1"/>
        </xdr:cNvSpPr>
      </xdr:nvSpPr>
      <xdr:spPr>
        <a:xfrm>
          <a:off x="4800600" y="701040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9525</xdr:rowOff>
    </xdr:from>
    <xdr:ext cx="104775" cy="28575"/>
    <xdr:sp>
      <xdr:nvSpPr>
        <xdr:cNvPr id="130" name="Text Box 20"/>
        <xdr:cNvSpPr txBox="1">
          <a:spLocks noChangeArrowheads="1"/>
        </xdr:cNvSpPr>
      </xdr:nvSpPr>
      <xdr:spPr>
        <a:xfrm>
          <a:off x="4800600" y="701040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9525</xdr:rowOff>
    </xdr:from>
    <xdr:ext cx="104775" cy="28575"/>
    <xdr:sp>
      <xdr:nvSpPr>
        <xdr:cNvPr id="131" name="Text Box 20"/>
        <xdr:cNvSpPr txBox="1">
          <a:spLocks noChangeArrowheads="1"/>
        </xdr:cNvSpPr>
      </xdr:nvSpPr>
      <xdr:spPr>
        <a:xfrm>
          <a:off x="8229600" y="701040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9525</xdr:rowOff>
    </xdr:from>
    <xdr:ext cx="104775" cy="28575"/>
    <xdr:sp>
      <xdr:nvSpPr>
        <xdr:cNvPr id="132" name="Text Box 20"/>
        <xdr:cNvSpPr txBox="1">
          <a:spLocks noChangeArrowheads="1"/>
        </xdr:cNvSpPr>
      </xdr:nvSpPr>
      <xdr:spPr>
        <a:xfrm>
          <a:off x="8229600" y="701040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31</xdr:row>
      <xdr:rowOff>9525</xdr:rowOff>
    </xdr:from>
    <xdr:ext cx="104775" cy="28575"/>
    <xdr:sp>
      <xdr:nvSpPr>
        <xdr:cNvPr id="133" name="Text Box 20"/>
        <xdr:cNvSpPr txBox="1">
          <a:spLocks noChangeArrowheads="1"/>
        </xdr:cNvSpPr>
      </xdr:nvSpPr>
      <xdr:spPr>
        <a:xfrm>
          <a:off x="4800600" y="72485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31</xdr:row>
      <xdr:rowOff>9525</xdr:rowOff>
    </xdr:from>
    <xdr:ext cx="104775" cy="28575"/>
    <xdr:sp>
      <xdr:nvSpPr>
        <xdr:cNvPr id="134" name="Text Box 20"/>
        <xdr:cNvSpPr txBox="1">
          <a:spLocks noChangeArrowheads="1"/>
        </xdr:cNvSpPr>
      </xdr:nvSpPr>
      <xdr:spPr>
        <a:xfrm>
          <a:off x="4800600" y="72485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31</xdr:row>
      <xdr:rowOff>9525</xdr:rowOff>
    </xdr:from>
    <xdr:ext cx="104775" cy="28575"/>
    <xdr:sp>
      <xdr:nvSpPr>
        <xdr:cNvPr id="135" name="Text Box 20"/>
        <xdr:cNvSpPr txBox="1">
          <a:spLocks noChangeArrowheads="1"/>
        </xdr:cNvSpPr>
      </xdr:nvSpPr>
      <xdr:spPr>
        <a:xfrm>
          <a:off x="8229600" y="72485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31</xdr:row>
      <xdr:rowOff>9525</xdr:rowOff>
    </xdr:from>
    <xdr:ext cx="104775" cy="28575"/>
    <xdr:sp>
      <xdr:nvSpPr>
        <xdr:cNvPr id="136" name="Text Box 20"/>
        <xdr:cNvSpPr txBox="1">
          <a:spLocks noChangeArrowheads="1"/>
        </xdr:cNvSpPr>
      </xdr:nvSpPr>
      <xdr:spPr>
        <a:xfrm>
          <a:off x="8229600" y="72485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31</xdr:row>
      <xdr:rowOff>9525</xdr:rowOff>
    </xdr:from>
    <xdr:ext cx="104775" cy="28575"/>
    <xdr:sp>
      <xdr:nvSpPr>
        <xdr:cNvPr id="137" name="Text Box 20"/>
        <xdr:cNvSpPr txBox="1">
          <a:spLocks noChangeArrowheads="1"/>
        </xdr:cNvSpPr>
      </xdr:nvSpPr>
      <xdr:spPr>
        <a:xfrm>
          <a:off x="8229600" y="72485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32</xdr:row>
      <xdr:rowOff>9525</xdr:rowOff>
    </xdr:from>
    <xdr:ext cx="104775" cy="28575"/>
    <xdr:sp>
      <xdr:nvSpPr>
        <xdr:cNvPr id="138" name="Text Box 20"/>
        <xdr:cNvSpPr txBox="1">
          <a:spLocks noChangeArrowheads="1"/>
        </xdr:cNvSpPr>
      </xdr:nvSpPr>
      <xdr:spPr>
        <a:xfrm>
          <a:off x="4800600" y="74866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32</xdr:row>
      <xdr:rowOff>9525</xdr:rowOff>
    </xdr:from>
    <xdr:ext cx="104775" cy="28575"/>
    <xdr:sp>
      <xdr:nvSpPr>
        <xdr:cNvPr id="139" name="Text Box 20"/>
        <xdr:cNvSpPr txBox="1">
          <a:spLocks noChangeArrowheads="1"/>
        </xdr:cNvSpPr>
      </xdr:nvSpPr>
      <xdr:spPr>
        <a:xfrm>
          <a:off x="4800600" y="74866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32</xdr:row>
      <xdr:rowOff>9525</xdr:rowOff>
    </xdr:from>
    <xdr:ext cx="104775" cy="28575"/>
    <xdr:sp>
      <xdr:nvSpPr>
        <xdr:cNvPr id="140" name="Text Box 20"/>
        <xdr:cNvSpPr txBox="1">
          <a:spLocks noChangeArrowheads="1"/>
        </xdr:cNvSpPr>
      </xdr:nvSpPr>
      <xdr:spPr>
        <a:xfrm>
          <a:off x="8229600" y="74866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32</xdr:row>
      <xdr:rowOff>9525</xdr:rowOff>
    </xdr:from>
    <xdr:ext cx="104775" cy="28575"/>
    <xdr:sp>
      <xdr:nvSpPr>
        <xdr:cNvPr id="141" name="Text Box 20"/>
        <xdr:cNvSpPr txBox="1">
          <a:spLocks noChangeArrowheads="1"/>
        </xdr:cNvSpPr>
      </xdr:nvSpPr>
      <xdr:spPr>
        <a:xfrm>
          <a:off x="8229600" y="74866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32</xdr:row>
      <xdr:rowOff>9525</xdr:rowOff>
    </xdr:from>
    <xdr:ext cx="104775" cy="28575"/>
    <xdr:sp>
      <xdr:nvSpPr>
        <xdr:cNvPr id="142" name="Text Box 20"/>
        <xdr:cNvSpPr txBox="1">
          <a:spLocks noChangeArrowheads="1"/>
        </xdr:cNvSpPr>
      </xdr:nvSpPr>
      <xdr:spPr>
        <a:xfrm>
          <a:off x="8229600" y="74866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33</xdr:row>
      <xdr:rowOff>9525</xdr:rowOff>
    </xdr:from>
    <xdr:ext cx="104775" cy="28575"/>
    <xdr:sp>
      <xdr:nvSpPr>
        <xdr:cNvPr id="143" name="Text Box 20"/>
        <xdr:cNvSpPr txBox="1">
          <a:spLocks noChangeArrowheads="1"/>
        </xdr:cNvSpPr>
      </xdr:nvSpPr>
      <xdr:spPr>
        <a:xfrm>
          <a:off x="4800600" y="77247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33</xdr:row>
      <xdr:rowOff>9525</xdr:rowOff>
    </xdr:from>
    <xdr:ext cx="104775" cy="28575"/>
    <xdr:sp>
      <xdr:nvSpPr>
        <xdr:cNvPr id="144" name="Text Box 20"/>
        <xdr:cNvSpPr txBox="1">
          <a:spLocks noChangeArrowheads="1"/>
        </xdr:cNvSpPr>
      </xdr:nvSpPr>
      <xdr:spPr>
        <a:xfrm>
          <a:off x="4800600" y="77247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33</xdr:row>
      <xdr:rowOff>9525</xdr:rowOff>
    </xdr:from>
    <xdr:ext cx="104775" cy="28575"/>
    <xdr:sp>
      <xdr:nvSpPr>
        <xdr:cNvPr id="145" name="Text Box 20"/>
        <xdr:cNvSpPr txBox="1">
          <a:spLocks noChangeArrowheads="1"/>
        </xdr:cNvSpPr>
      </xdr:nvSpPr>
      <xdr:spPr>
        <a:xfrm>
          <a:off x="8229600" y="77247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33</xdr:row>
      <xdr:rowOff>9525</xdr:rowOff>
    </xdr:from>
    <xdr:ext cx="104775" cy="28575"/>
    <xdr:sp>
      <xdr:nvSpPr>
        <xdr:cNvPr id="146" name="Text Box 20"/>
        <xdr:cNvSpPr txBox="1">
          <a:spLocks noChangeArrowheads="1"/>
        </xdr:cNvSpPr>
      </xdr:nvSpPr>
      <xdr:spPr>
        <a:xfrm>
          <a:off x="8229600" y="77247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33</xdr:row>
      <xdr:rowOff>9525</xdr:rowOff>
    </xdr:from>
    <xdr:ext cx="104775" cy="28575"/>
    <xdr:sp>
      <xdr:nvSpPr>
        <xdr:cNvPr id="147" name="Text Box 20"/>
        <xdr:cNvSpPr txBox="1">
          <a:spLocks noChangeArrowheads="1"/>
        </xdr:cNvSpPr>
      </xdr:nvSpPr>
      <xdr:spPr>
        <a:xfrm>
          <a:off x="8229600" y="77247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34</xdr:row>
      <xdr:rowOff>9525</xdr:rowOff>
    </xdr:from>
    <xdr:ext cx="104775" cy="28575"/>
    <xdr:sp>
      <xdr:nvSpPr>
        <xdr:cNvPr id="148" name="Text Box 20"/>
        <xdr:cNvSpPr txBox="1">
          <a:spLocks noChangeArrowheads="1"/>
        </xdr:cNvSpPr>
      </xdr:nvSpPr>
      <xdr:spPr>
        <a:xfrm>
          <a:off x="4800600" y="796290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34</xdr:row>
      <xdr:rowOff>9525</xdr:rowOff>
    </xdr:from>
    <xdr:ext cx="104775" cy="28575"/>
    <xdr:sp>
      <xdr:nvSpPr>
        <xdr:cNvPr id="149" name="Text Box 20"/>
        <xdr:cNvSpPr txBox="1">
          <a:spLocks noChangeArrowheads="1"/>
        </xdr:cNvSpPr>
      </xdr:nvSpPr>
      <xdr:spPr>
        <a:xfrm>
          <a:off x="4800600" y="796290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34</xdr:row>
      <xdr:rowOff>9525</xdr:rowOff>
    </xdr:from>
    <xdr:ext cx="104775" cy="28575"/>
    <xdr:sp>
      <xdr:nvSpPr>
        <xdr:cNvPr id="150" name="Text Box 20"/>
        <xdr:cNvSpPr txBox="1">
          <a:spLocks noChangeArrowheads="1"/>
        </xdr:cNvSpPr>
      </xdr:nvSpPr>
      <xdr:spPr>
        <a:xfrm>
          <a:off x="8229600" y="796290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34</xdr:row>
      <xdr:rowOff>9525</xdr:rowOff>
    </xdr:from>
    <xdr:ext cx="104775" cy="28575"/>
    <xdr:sp>
      <xdr:nvSpPr>
        <xdr:cNvPr id="151" name="Text Box 20"/>
        <xdr:cNvSpPr txBox="1">
          <a:spLocks noChangeArrowheads="1"/>
        </xdr:cNvSpPr>
      </xdr:nvSpPr>
      <xdr:spPr>
        <a:xfrm>
          <a:off x="8229600" y="796290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34</xdr:row>
      <xdr:rowOff>9525</xdr:rowOff>
    </xdr:from>
    <xdr:ext cx="104775" cy="28575"/>
    <xdr:sp>
      <xdr:nvSpPr>
        <xdr:cNvPr id="152" name="Text Box 20"/>
        <xdr:cNvSpPr txBox="1">
          <a:spLocks noChangeArrowheads="1"/>
        </xdr:cNvSpPr>
      </xdr:nvSpPr>
      <xdr:spPr>
        <a:xfrm>
          <a:off x="8229600" y="796290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9525</xdr:rowOff>
    </xdr:from>
    <xdr:ext cx="104775" cy="28575"/>
    <xdr:sp>
      <xdr:nvSpPr>
        <xdr:cNvPr id="153" name="Text Box 20"/>
        <xdr:cNvSpPr txBox="1">
          <a:spLocks noChangeArrowheads="1"/>
        </xdr:cNvSpPr>
      </xdr:nvSpPr>
      <xdr:spPr>
        <a:xfrm>
          <a:off x="4800600" y="82010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9525</xdr:rowOff>
    </xdr:from>
    <xdr:ext cx="104775" cy="28575"/>
    <xdr:sp>
      <xdr:nvSpPr>
        <xdr:cNvPr id="154" name="Text Box 20"/>
        <xdr:cNvSpPr txBox="1">
          <a:spLocks noChangeArrowheads="1"/>
        </xdr:cNvSpPr>
      </xdr:nvSpPr>
      <xdr:spPr>
        <a:xfrm>
          <a:off x="4800600" y="82010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35</xdr:row>
      <xdr:rowOff>9525</xdr:rowOff>
    </xdr:from>
    <xdr:ext cx="104775" cy="28575"/>
    <xdr:sp>
      <xdr:nvSpPr>
        <xdr:cNvPr id="155" name="Text Box 20"/>
        <xdr:cNvSpPr txBox="1">
          <a:spLocks noChangeArrowheads="1"/>
        </xdr:cNvSpPr>
      </xdr:nvSpPr>
      <xdr:spPr>
        <a:xfrm>
          <a:off x="8229600" y="82010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35</xdr:row>
      <xdr:rowOff>9525</xdr:rowOff>
    </xdr:from>
    <xdr:ext cx="104775" cy="28575"/>
    <xdr:sp>
      <xdr:nvSpPr>
        <xdr:cNvPr id="156" name="Text Box 20"/>
        <xdr:cNvSpPr txBox="1">
          <a:spLocks noChangeArrowheads="1"/>
        </xdr:cNvSpPr>
      </xdr:nvSpPr>
      <xdr:spPr>
        <a:xfrm>
          <a:off x="8229600" y="82010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35</xdr:row>
      <xdr:rowOff>9525</xdr:rowOff>
    </xdr:from>
    <xdr:ext cx="104775" cy="28575"/>
    <xdr:sp>
      <xdr:nvSpPr>
        <xdr:cNvPr id="157" name="Text Box 20"/>
        <xdr:cNvSpPr txBox="1">
          <a:spLocks noChangeArrowheads="1"/>
        </xdr:cNvSpPr>
      </xdr:nvSpPr>
      <xdr:spPr>
        <a:xfrm>
          <a:off x="8229600" y="82010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9525</xdr:rowOff>
    </xdr:from>
    <xdr:ext cx="104775" cy="28575"/>
    <xdr:sp>
      <xdr:nvSpPr>
        <xdr:cNvPr id="158" name="Text Box 20"/>
        <xdr:cNvSpPr txBox="1">
          <a:spLocks noChangeArrowheads="1"/>
        </xdr:cNvSpPr>
      </xdr:nvSpPr>
      <xdr:spPr>
        <a:xfrm>
          <a:off x="8229600" y="701040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31</xdr:row>
      <xdr:rowOff>9525</xdr:rowOff>
    </xdr:from>
    <xdr:ext cx="104775" cy="28575"/>
    <xdr:sp>
      <xdr:nvSpPr>
        <xdr:cNvPr id="159" name="Text Box 20"/>
        <xdr:cNvSpPr txBox="1">
          <a:spLocks noChangeArrowheads="1"/>
        </xdr:cNvSpPr>
      </xdr:nvSpPr>
      <xdr:spPr>
        <a:xfrm>
          <a:off x="8229600" y="72485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32</xdr:row>
      <xdr:rowOff>9525</xdr:rowOff>
    </xdr:from>
    <xdr:ext cx="104775" cy="28575"/>
    <xdr:sp>
      <xdr:nvSpPr>
        <xdr:cNvPr id="160" name="Text Box 20"/>
        <xdr:cNvSpPr txBox="1">
          <a:spLocks noChangeArrowheads="1"/>
        </xdr:cNvSpPr>
      </xdr:nvSpPr>
      <xdr:spPr>
        <a:xfrm>
          <a:off x="8229600" y="74866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33</xdr:row>
      <xdr:rowOff>9525</xdr:rowOff>
    </xdr:from>
    <xdr:ext cx="104775" cy="28575"/>
    <xdr:sp>
      <xdr:nvSpPr>
        <xdr:cNvPr id="161" name="Text Box 20"/>
        <xdr:cNvSpPr txBox="1">
          <a:spLocks noChangeArrowheads="1"/>
        </xdr:cNvSpPr>
      </xdr:nvSpPr>
      <xdr:spPr>
        <a:xfrm>
          <a:off x="8229600" y="77247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34</xdr:row>
      <xdr:rowOff>9525</xdr:rowOff>
    </xdr:from>
    <xdr:ext cx="104775" cy="28575"/>
    <xdr:sp>
      <xdr:nvSpPr>
        <xdr:cNvPr id="162" name="Text Box 20"/>
        <xdr:cNvSpPr txBox="1">
          <a:spLocks noChangeArrowheads="1"/>
        </xdr:cNvSpPr>
      </xdr:nvSpPr>
      <xdr:spPr>
        <a:xfrm>
          <a:off x="8229600" y="796290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35</xdr:row>
      <xdr:rowOff>9525</xdr:rowOff>
    </xdr:from>
    <xdr:ext cx="104775" cy="28575"/>
    <xdr:sp>
      <xdr:nvSpPr>
        <xdr:cNvPr id="163" name="Text Box 20"/>
        <xdr:cNvSpPr txBox="1">
          <a:spLocks noChangeArrowheads="1"/>
        </xdr:cNvSpPr>
      </xdr:nvSpPr>
      <xdr:spPr>
        <a:xfrm>
          <a:off x="8229600" y="82010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35</xdr:row>
      <xdr:rowOff>9525</xdr:rowOff>
    </xdr:from>
    <xdr:ext cx="104775" cy="28575"/>
    <xdr:sp>
      <xdr:nvSpPr>
        <xdr:cNvPr id="164" name="Text Box 20"/>
        <xdr:cNvSpPr txBox="1">
          <a:spLocks noChangeArrowheads="1"/>
        </xdr:cNvSpPr>
      </xdr:nvSpPr>
      <xdr:spPr>
        <a:xfrm>
          <a:off x="8229600" y="82010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35</xdr:row>
      <xdr:rowOff>9525</xdr:rowOff>
    </xdr:from>
    <xdr:ext cx="104775" cy="28575"/>
    <xdr:sp>
      <xdr:nvSpPr>
        <xdr:cNvPr id="165" name="Text Box 20"/>
        <xdr:cNvSpPr txBox="1">
          <a:spLocks noChangeArrowheads="1"/>
        </xdr:cNvSpPr>
      </xdr:nvSpPr>
      <xdr:spPr>
        <a:xfrm>
          <a:off x="8229600" y="82010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35</xdr:row>
      <xdr:rowOff>9525</xdr:rowOff>
    </xdr:from>
    <xdr:ext cx="104775" cy="28575"/>
    <xdr:sp>
      <xdr:nvSpPr>
        <xdr:cNvPr id="166" name="Text Box 20"/>
        <xdr:cNvSpPr txBox="1">
          <a:spLocks noChangeArrowheads="1"/>
        </xdr:cNvSpPr>
      </xdr:nvSpPr>
      <xdr:spPr>
        <a:xfrm>
          <a:off x="8229600" y="82010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35</xdr:row>
      <xdr:rowOff>9525</xdr:rowOff>
    </xdr:from>
    <xdr:ext cx="104775" cy="28575"/>
    <xdr:sp>
      <xdr:nvSpPr>
        <xdr:cNvPr id="167" name="Text Box 20"/>
        <xdr:cNvSpPr txBox="1">
          <a:spLocks noChangeArrowheads="1"/>
        </xdr:cNvSpPr>
      </xdr:nvSpPr>
      <xdr:spPr>
        <a:xfrm>
          <a:off x="8229600" y="82010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35</xdr:row>
      <xdr:rowOff>9525</xdr:rowOff>
    </xdr:from>
    <xdr:ext cx="104775" cy="28575"/>
    <xdr:sp>
      <xdr:nvSpPr>
        <xdr:cNvPr id="168" name="Text Box 20"/>
        <xdr:cNvSpPr txBox="1">
          <a:spLocks noChangeArrowheads="1"/>
        </xdr:cNvSpPr>
      </xdr:nvSpPr>
      <xdr:spPr>
        <a:xfrm>
          <a:off x="8229600" y="82010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35</xdr:row>
      <xdr:rowOff>9525</xdr:rowOff>
    </xdr:from>
    <xdr:ext cx="104775" cy="28575"/>
    <xdr:sp>
      <xdr:nvSpPr>
        <xdr:cNvPr id="169" name="Text Box 20"/>
        <xdr:cNvSpPr txBox="1">
          <a:spLocks noChangeArrowheads="1"/>
        </xdr:cNvSpPr>
      </xdr:nvSpPr>
      <xdr:spPr>
        <a:xfrm>
          <a:off x="8229600" y="82010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34</xdr:row>
      <xdr:rowOff>9525</xdr:rowOff>
    </xdr:from>
    <xdr:ext cx="104775" cy="28575"/>
    <xdr:sp>
      <xdr:nvSpPr>
        <xdr:cNvPr id="170" name="Text Box 20"/>
        <xdr:cNvSpPr txBox="1">
          <a:spLocks noChangeArrowheads="1"/>
        </xdr:cNvSpPr>
      </xdr:nvSpPr>
      <xdr:spPr>
        <a:xfrm>
          <a:off x="8229600" y="796290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34</xdr:row>
      <xdr:rowOff>9525</xdr:rowOff>
    </xdr:from>
    <xdr:ext cx="104775" cy="28575"/>
    <xdr:sp>
      <xdr:nvSpPr>
        <xdr:cNvPr id="171" name="Text Box 20"/>
        <xdr:cNvSpPr txBox="1">
          <a:spLocks noChangeArrowheads="1"/>
        </xdr:cNvSpPr>
      </xdr:nvSpPr>
      <xdr:spPr>
        <a:xfrm>
          <a:off x="8229600" y="796290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34</xdr:row>
      <xdr:rowOff>9525</xdr:rowOff>
    </xdr:from>
    <xdr:ext cx="104775" cy="28575"/>
    <xdr:sp>
      <xdr:nvSpPr>
        <xdr:cNvPr id="172" name="Text Box 20"/>
        <xdr:cNvSpPr txBox="1">
          <a:spLocks noChangeArrowheads="1"/>
        </xdr:cNvSpPr>
      </xdr:nvSpPr>
      <xdr:spPr>
        <a:xfrm>
          <a:off x="8229600" y="796290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35</xdr:row>
      <xdr:rowOff>9525</xdr:rowOff>
    </xdr:from>
    <xdr:ext cx="104775" cy="28575"/>
    <xdr:sp>
      <xdr:nvSpPr>
        <xdr:cNvPr id="173" name="Text Box 20"/>
        <xdr:cNvSpPr txBox="1">
          <a:spLocks noChangeArrowheads="1"/>
        </xdr:cNvSpPr>
      </xdr:nvSpPr>
      <xdr:spPr>
        <a:xfrm>
          <a:off x="8229600" y="82010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35</xdr:row>
      <xdr:rowOff>9525</xdr:rowOff>
    </xdr:from>
    <xdr:ext cx="104775" cy="28575"/>
    <xdr:sp>
      <xdr:nvSpPr>
        <xdr:cNvPr id="174" name="Text Box 20"/>
        <xdr:cNvSpPr txBox="1">
          <a:spLocks noChangeArrowheads="1"/>
        </xdr:cNvSpPr>
      </xdr:nvSpPr>
      <xdr:spPr>
        <a:xfrm>
          <a:off x="8229600" y="82010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35</xdr:row>
      <xdr:rowOff>9525</xdr:rowOff>
    </xdr:from>
    <xdr:ext cx="104775" cy="28575"/>
    <xdr:sp>
      <xdr:nvSpPr>
        <xdr:cNvPr id="175" name="Text Box 20"/>
        <xdr:cNvSpPr txBox="1">
          <a:spLocks noChangeArrowheads="1"/>
        </xdr:cNvSpPr>
      </xdr:nvSpPr>
      <xdr:spPr>
        <a:xfrm>
          <a:off x="8229600" y="82010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35</xdr:row>
      <xdr:rowOff>9525</xdr:rowOff>
    </xdr:from>
    <xdr:ext cx="104775" cy="28575"/>
    <xdr:sp>
      <xdr:nvSpPr>
        <xdr:cNvPr id="176" name="Text Box 20"/>
        <xdr:cNvSpPr txBox="1">
          <a:spLocks noChangeArrowheads="1"/>
        </xdr:cNvSpPr>
      </xdr:nvSpPr>
      <xdr:spPr>
        <a:xfrm>
          <a:off x="8229600" y="82010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35</xdr:row>
      <xdr:rowOff>9525</xdr:rowOff>
    </xdr:from>
    <xdr:ext cx="104775" cy="28575"/>
    <xdr:sp>
      <xdr:nvSpPr>
        <xdr:cNvPr id="177" name="Text Box 20"/>
        <xdr:cNvSpPr txBox="1">
          <a:spLocks noChangeArrowheads="1"/>
        </xdr:cNvSpPr>
      </xdr:nvSpPr>
      <xdr:spPr>
        <a:xfrm>
          <a:off x="8229600" y="82010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35</xdr:row>
      <xdr:rowOff>9525</xdr:rowOff>
    </xdr:from>
    <xdr:ext cx="104775" cy="28575"/>
    <xdr:sp>
      <xdr:nvSpPr>
        <xdr:cNvPr id="178" name="Text Box 20"/>
        <xdr:cNvSpPr txBox="1">
          <a:spLocks noChangeArrowheads="1"/>
        </xdr:cNvSpPr>
      </xdr:nvSpPr>
      <xdr:spPr>
        <a:xfrm>
          <a:off x="8229600" y="82010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35</xdr:row>
      <xdr:rowOff>9525</xdr:rowOff>
    </xdr:from>
    <xdr:ext cx="104775" cy="28575"/>
    <xdr:sp>
      <xdr:nvSpPr>
        <xdr:cNvPr id="179" name="Text Box 20"/>
        <xdr:cNvSpPr txBox="1">
          <a:spLocks noChangeArrowheads="1"/>
        </xdr:cNvSpPr>
      </xdr:nvSpPr>
      <xdr:spPr>
        <a:xfrm>
          <a:off x="8229600" y="82010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35</xdr:row>
      <xdr:rowOff>9525</xdr:rowOff>
    </xdr:from>
    <xdr:ext cx="104775" cy="28575"/>
    <xdr:sp>
      <xdr:nvSpPr>
        <xdr:cNvPr id="180" name="Text Box 20"/>
        <xdr:cNvSpPr txBox="1">
          <a:spLocks noChangeArrowheads="1"/>
        </xdr:cNvSpPr>
      </xdr:nvSpPr>
      <xdr:spPr>
        <a:xfrm>
          <a:off x="8229600" y="82010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35</xdr:row>
      <xdr:rowOff>9525</xdr:rowOff>
    </xdr:from>
    <xdr:ext cx="104775" cy="28575"/>
    <xdr:sp>
      <xdr:nvSpPr>
        <xdr:cNvPr id="181" name="Text Box 20"/>
        <xdr:cNvSpPr txBox="1">
          <a:spLocks noChangeArrowheads="1"/>
        </xdr:cNvSpPr>
      </xdr:nvSpPr>
      <xdr:spPr>
        <a:xfrm>
          <a:off x="8229600" y="82010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25</xdr:row>
      <xdr:rowOff>0</xdr:rowOff>
    </xdr:from>
    <xdr:ext cx="85725" cy="28575"/>
    <xdr:sp>
      <xdr:nvSpPr>
        <xdr:cNvPr id="1" name="Text Box 20"/>
        <xdr:cNvSpPr txBox="1">
          <a:spLocks noChangeArrowheads="1"/>
        </xdr:cNvSpPr>
      </xdr:nvSpPr>
      <xdr:spPr>
        <a:xfrm>
          <a:off x="4991100" y="5572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95250</xdr:colOff>
      <xdr:row>26</xdr:row>
      <xdr:rowOff>0</xdr:rowOff>
    </xdr:from>
    <xdr:to>
      <xdr:col>16</xdr:col>
      <xdr:colOff>638175</xdr:colOff>
      <xdr:row>38</xdr:row>
      <xdr:rowOff>19050</xdr:rowOff>
    </xdr:to>
    <xdr:grpSp>
      <xdr:nvGrpSpPr>
        <xdr:cNvPr id="2" name="Group 38"/>
        <xdr:cNvGrpSpPr>
          <a:grpSpLocks/>
        </xdr:cNvGrpSpPr>
      </xdr:nvGrpSpPr>
      <xdr:grpSpPr>
        <a:xfrm>
          <a:off x="95250" y="5781675"/>
          <a:ext cx="9525000" cy="1828800"/>
          <a:chOff x="10" y="841"/>
          <a:chExt cx="947" cy="243"/>
        </a:xfrm>
        <a:solidFill>
          <a:srgbClr val="FFFFFF"/>
        </a:solidFill>
      </xdr:grpSpPr>
      <xdr:grpSp>
        <xdr:nvGrpSpPr>
          <xdr:cNvPr id="3" name="Group 39"/>
          <xdr:cNvGrpSpPr>
            <a:grpSpLocks/>
          </xdr:cNvGrpSpPr>
        </xdr:nvGrpSpPr>
        <xdr:grpSpPr>
          <a:xfrm>
            <a:off x="10" y="873"/>
            <a:ext cx="928" cy="211"/>
            <a:chOff x="10" y="873"/>
            <a:chExt cx="928" cy="211"/>
          </a:xfrm>
          <a:solidFill>
            <a:srgbClr val="FFFFFF"/>
          </a:solidFill>
        </xdr:grpSpPr>
        <xdr:sp>
          <xdr:nvSpPr>
            <xdr:cNvPr id="4" name="Text Box 40"/>
            <xdr:cNvSpPr txBox="1">
              <a:spLocks noChangeArrowheads="1"/>
            </xdr:cNvSpPr>
          </xdr:nvSpPr>
          <xdr:spPr>
            <a:xfrm>
              <a:off x="10" y="871"/>
              <a:ext cx="191" cy="21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7432" rIns="27432" bIns="0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Người đọc điểm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Nguyễn Thị Hạnh Ngọc </a:t>
              </a:r>
            </a:p>
          </xdr:txBody>
        </xdr:sp>
        <xdr:sp>
          <xdr:nvSpPr>
            <xdr:cNvPr id="5" name="Text Box 41"/>
            <xdr:cNvSpPr txBox="1">
              <a:spLocks noChangeArrowheads="1"/>
            </xdr:cNvSpPr>
          </xdr:nvSpPr>
          <xdr:spPr>
            <a:xfrm>
              <a:off x="211" y="875"/>
              <a:ext cx="191" cy="20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7432" rIns="27432" bIns="0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Người vào điểm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Phan Thị Ngàn</a:t>
              </a:r>
            </a:p>
          </xdr:txBody>
        </xdr:sp>
        <xdr:sp>
          <xdr:nvSpPr>
            <xdr:cNvPr id="6" name="Text Box 42"/>
            <xdr:cNvSpPr txBox="1">
              <a:spLocks noChangeArrowheads="1"/>
            </xdr:cNvSpPr>
          </xdr:nvSpPr>
          <xdr:spPr>
            <a:xfrm>
              <a:off x="476" y="875"/>
              <a:ext cx="191" cy="20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7432" rIns="27432" bIns="0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Người kiểm tra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Nguyễn Đức Thọ</a:t>
              </a:r>
            </a:p>
          </xdr:txBody>
        </xdr:sp>
        <xdr:sp>
          <xdr:nvSpPr>
            <xdr:cNvPr id="7" name="Text Box 43"/>
            <xdr:cNvSpPr txBox="1">
              <a:spLocks noChangeArrowheads="1"/>
            </xdr:cNvSpPr>
          </xdr:nvSpPr>
          <xdr:spPr>
            <a:xfrm>
              <a:off x="747" y="875"/>
              <a:ext cx="191" cy="20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7432" rIns="27432" bIns="0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KT.HIỆU TRƯỞNG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PHÓ HIỆU TRƯỞNG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Vương Văn Quang</a:t>
              </a:r>
            </a:p>
          </xdr:txBody>
        </xdr:sp>
      </xdr:grpSp>
      <xdr:sp>
        <xdr:nvSpPr>
          <xdr:cNvPr id="8" name="Text Box 44"/>
          <xdr:cNvSpPr txBox="1">
            <a:spLocks noChangeArrowheads="1"/>
          </xdr:cNvSpPr>
        </xdr:nvSpPr>
        <xdr:spPr>
          <a:xfrm>
            <a:off x="703" y="841"/>
            <a:ext cx="25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200" b="0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Bắc Ninh, ngày........ tháng ...... năm........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8</xdr:row>
      <xdr:rowOff>0</xdr:rowOff>
    </xdr:from>
    <xdr:ext cx="85725" cy="28575"/>
    <xdr:sp>
      <xdr:nvSpPr>
        <xdr:cNvPr id="1" name="Text Box 20"/>
        <xdr:cNvSpPr txBox="1">
          <a:spLocks noChangeArrowheads="1"/>
        </xdr:cNvSpPr>
      </xdr:nvSpPr>
      <xdr:spPr>
        <a:xfrm>
          <a:off x="5314950" y="19431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0</xdr:colOff>
      <xdr:row>8</xdr:row>
      <xdr:rowOff>104775</xdr:rowOff>
    </xdr:from>
    <xdr:to>
      <xdr:col>16</xdr:col>
      <xdr:colOff>581025</xdr:colOff>
      <xdr:row>21</xdr:row>
      <xdr:rowOff>38100</xdr:rowOff>
    </xdr:to>
    <xdr:grpSp>
      <xdr:nvGrpSpPr>
        <xdr:cNvPr id="2" name="Group 38"/>
        <xdr:cNvGrpSpPr>
          <a:grpSpLocks/>
        </xdr:cNvGrpSpPr>
      </xdr:nvGrpSpPr>
      <xdr:grpSpPr>
        <a:xfrm>
          <a:off x="0" y="2047875"/>
          <a:ext cx="9696450" cy="2162175"/>
          <a:chOff x="10" y="841"/>
          <a:chExt cx="1024" cy="243"/>
        </a:xfrm>
        <a:solidFill>
          <a:srgbClr val="FFFFFF"/>
        </a:solidFill>
      </xdr:grpSpPr>
      <xdr:grpSp>
        <xdr:nvGrpSpPr>
          <xdr:cNvPr id="3" name="Group 39"/>
          <xdr:cNvGrpSpPr>
            <a:grpSpLocks/>
          </xdr:cNvGrpSpPr>
        </xdr:nvGrpSpPr>
        <xdr:grpSpPr>
          <a:xfrm>
            <a:off x="10" y="873"/>
            <a:ext cx="928" cy="211"/>
            <a:chOff x="10" y="873"/>
            <a:chExt cx="928" cy="211"/>
          </a:xfrm>
          <a:solidFill>
            <a:srgbClr val="FFFFFF"/>
          </a:solidFill>
        </xdr:grpSpPr>
        <xdr:sp>
          <xdr:nvSpPr>
            <xdr:cNvPr id="4" name="Text Box 40"/>
            <xdr:cNvSpPr txBox="1">
              <a:spLocks noChangeArrowheads="1"/>
            </xdr:cNvSpPr>
          </xdr:nvSpPr>
          <xdr:spPr>
            <a:xfrm>
              <a:off x="10" y="873"/>
              <a:ext cx="191" cy="20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7432" rIns="27432" bIns="0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Người đọc điểm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Nguyễn Thị Hạnh Ngọc </a:t>
              </a:r>
            </a:p>
          </xdr:txBody>
        </xdr:sp>
        <xdr:sp>
          <xdr:nvSpPr>
            <xdr:cNvPr id="5" name="Text Box 41"/>
            <xdr:cNvSpPr txBox="1">
              <a:spLocks noChangeArrowheads="1"/>
            </xdr:cNvSpPr>
          </xdr:nvSpPr>
          <xdr:spPr>
            <a:xfrm>
              <a:off x="211" y="875"/>
              <a:ext cx="191" cy="20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7432" rIns="27432" bIns="0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Người vào điểm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Phan Thị Ngàn</a:t>
              </a:r>
            </a:p>
          </xdr:txBody>
        </xdr:sp>
        <xdr:sp>
          <xdr:nvSpPr>
            <xdr:cNvPr id="6" name="Text Box 42"/>
            <xdr:cNvSpPr txBox="1">
              <a:spLocks noChangeArrowheads="1"/>
            </xdr:cNvSpPr>
          </xdr:nvSpPr>
          <xdr:spPr>
            <a:xfrm>
              <a:off x="476" y="875"/>
              <a:ext cx="190" cy="20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7432" rIns="27432" bIns="0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Người kiểm tra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Nguyễn Đức Thọ</a:t>
              </a:r>
            </a:p>
          </xdr:txBody>
        </xdr:sp>
        <xdr:sp>
          <xdr:nvSpPr>
            <xdr:cNvPr id="7" name="Text Box 43"/>
            <xdr:cNvSpPr txBox="1">
              <a:spLocks noChangeArrowheads="1"/>
            </xdr:cNvSpPr>
          </xdr:nvSpPr>
          <xdr:spPr>
            <a:xfrm>
              <a:off x="747" y="875"/>
              <a:ext cx="191" cy="20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7432" rIns="27432" bIns="0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KT.HIỆU TRƯỞNG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PHÓ HIỆU TRƯỞNG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Vương Văn Quang</a:t>
              </a:r>
            </a:p>
          </xdr:txBody>
        </xdr:sp>
      </xdr:grpSp>
      <xdr:sp>
        <xdr:nvSpPr>
          <xdr:cNvPr id="8" name="Text Box 44"/>
          <xdr:cNvSpPr txBox="1">
            <a:spLocks noChangeArrowheads="1"/>
          </xdr:cNvSpPr>
        </xdr:nvSpPr>
        <xdr:spPr>
          <a:xfrm>
            <a:off x="764" y="841"/>
            <a:ext cx="270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200" b="0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Bắc Ninh, ngày........ tháng ...... năm........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39</xdr:row>
      <xdr:rowOff>0</xdr:rowOff>
    </xdr:from>
    <xdr:ext cx="85725" cy="28575"/>
    <xdr:sp>
      <xdr:nvSpPr>
        <xdr:cNvPr id="1" name="Text Box 20"/>
        <xdr:cNvSpPr txBox="1">
          <a:spLocks noChangeArrowheads="1"/>
        </xdr:cNvSpPr>
      </xdr:nvSpPr>
      <xdr:spPr>
        <a:xfrm>
          <a:off x="5133975" y="81629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0</xdr:colOff>
      <xdr:row>40</xdr:row>
      <xdr:rowOff>9525</xdr:rowOff>
    </xdr:from>
    <xdr:to>
      <xdr:col>15</xdr:col>
      <xdr:colOff>552450</xdr:colOff>
      <xdr:row>51</xdr:row>
      <xdr:rowOff>161925</xdr:rowOff>
    </xdr:to>
    <xdr:grpSp>
      <xdr:nvGrpSpPr>
        <xdr:cNvPr id="2" name="Group 38"/>
        <xdr:cNvGrpSpPr>
          <a:grpSpLocks/>
        </xdr:cNvGrpSpPr>
      </xdr:nvGrpSpPr>
      <xdr:grpSpPr>
        <a:xfrm>
          <a:off x="0" y="8343900"/>
          <a:ext cx="9715500" cy="2038350"/>
          <a:chOff x="10" y="841"/>
          <a:chExt cx="1020" cy="243"/>
        </a:xfrm>
        <a:solidFill>
          <a:srgbClr val="FFFFFF"/>
        </a:solidFill>
      </xdr:grpSpPr>
      <xdr:grpSp>
        <xdr:nvGrpSpPr>
          <xdr:cNvPr id="3" name="Group 39"/>
          <xdr:cNvGrpSpPr>
            <a:grpSpLocks/>
          </xdr:cNvGrpSpPr>
        </xdr:nvGrpSpPr>
        <xdr:grpSpPr>
          <a:xfrm>
            <a:off x="10" y="873"/>
            <a:ext cx="928" cy="211"/>
            <a:chOff x="10" y="873"/>
            <a:chExt cx="928" cy="211"/>
          </a:xfrm>
          <a:solidFill>
            <a:srgbClr val="FFFFFF"/>
          </a:solidFill>
        </xdr:grpSpPr>
        <xdr:sp>
          <xdr:nvSpPr>
            <xdr:cNvPr id="4" name="Text Box 40"/>
            <xdr:cNvSpPr txBox="1">
              <a:spLocks noChangeArrowheads="1"/>
            </xdr:cNvSpPr>
          </xdr:nvSpPr>
          <xdr:spPr>
            <a:xfrm>
              <a:off x="10" y="873"/>
              <a:ext cx="191" cy="20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7432" rIns="27432" bIns="0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Người đọc điểm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Nguyễn Thị Hạnh Ngọc </a:t>
              </a:r>
            </a:p>
          </xdr:txBody>
        </xdr:sp>
        <xdr:sp>
          <xdr:nvSpPr>
            <xdr:cNvPr id="5" name="Text Box 41"/>
            <xdr:cNvSpPr txBox="1">
              <a:spLocks noChangeArrowheads="1"/>
            </xdr:cNvSpPr>
          </xdr:nvSpPr>
          <xdr:spPr>
            <a:xfrm>
              <a:off x="211" y="875"/>
              <a:ext cx="191" cy="20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7432" rIns="27432" bIns="0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Người vào điểm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Phan Thị Ngàn</a:t>
              </a:r>
            </a:p>
          </xdr:txBody>
        </xdr:sp>
        <xdr:sp>
          <xdr:nvSpPr>
            <xdr:cNvPr id="6" name="Text Box 42"/>
            <xdr:cNvSpPr txBox="1">
              <a:spLocks noChangeArrowheads="1"/>
            </xdr:cNvSpPr>
          </xdr:nvSpPr>
          <xdr:spPr>
            <a:xfrm>
              <a:off x="476" y="875"/>
              <a:ext cx="190" cy="20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7432" rIns="27432" bIns="0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Người kiểm tra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Nguyễn Đức Thọ</a:t>
              </a:r>
            </a:p>
          </xdr:txBody>
        </xdr:sp>
        <xdr:sp>
          <xdr:nvSpPr>
            <xdr:cNvPr id="7" name="Text Box 43"/>
            <xdr:cNvSpPr txBox="1">
              <a:spLocks noChangeArrowheads="1"/>
            </xdr:cNvSpPr>
          </xdr:nvSpPr>
          <xdr:spPr>
            <a:xfrm>
              <a:off x="747" y="875"/>
              <a:ext cx="191" cy="20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7432" rIns="27432" bIns="0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KT.HIỆU TRƯỞNG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PHÓ HIỆU TRƯỞNG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Vương Văn Quang</a:t>
              </a:r>
            </a:p>
          </xdr:txBody>
        </xdr:sp>
      </xdr:grpSp>
      <xdr:sp>
        <xdr:nvSpPr>
          <xdr:cNvPr id="8" name="Text Box 44"/>
          <xdr:cNvSpPr txBox="1">
            <a:spLocks noChangeArrowheads="1"/>
          </xdr:cNvSpPr>
        </xdr:nvSpPr>
        <xdr:spPr>
          <a:xfrm>
            <a:off x="762" y="841"/>
            <a:ext cx="268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200" b="0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Bắc Ninh, ngày........ tháng ...... năm........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96Q2573\HE-7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XL4Poppy"/>
      <sheetName val="Giao"/>
      <sheetName val="CHIET TINH"/>
      <sheetName val="Bang gia Ca May"/>
      <sheetName val="Bang Gia VL"/>
      <sheetName val="Tong Hop KP"/>
      <sheetName val=" DON GIA"/>
      <sheetName val="CHIET TINH THEO KH.SAT"/>
      <sheetName val="DT thi ngiem"/>
      <sheetName val="TH DT thi nghiem"/>
      <sheetName val="TH DT"/>
      <sheetName val="DT2"/>
      <sheetName val="CT"/>
      <sheetName val="KL xa"/>
      <sheetName val="KL cot"/>
      <sheetName val="Xa su"/>
      <sheetName val="CP Xa"/>
      <sheetName val="THDT xa"/>
      <sheetName val="Cot dien"/>
      <sheetName val="TH cot"/>
      <sheetName val="CT VC cot"/>
      <sheetName val="VC CT ma"/>
      <sheetName val="CT cot thep"/>
      <sheetName val="CT ma kem"/>
      <sheetName val="PBKL"/>
      <sheetName val="CT be tong"/>
      <sheetName val="C.tinh"/>
      <sheetName val="00000000"/>
      <sheetName val="D12TUVAN"/>
      <sheetName val="D7Longhiep"/>
      <sheetName val="NMNHUa"/>
      <sheetName val="DXMay"/>
      <sheetName val="D7TT3"/>
      <sheetName val="PXII"/>
      <sheetName val="Vaycuong"/>
      <sheetName val="DCUONG"/>
      <sheetName val="DVINA"/>
      <sheetName val="DCKCUONG"/>
      <sheetName val="D3KSVINA"/>
      <sheetName val="DOI 7"/>
      <sheetName val="DOI 3"/>
      <sheetName val="DOI1"/>
      <sheetName val="DOI6"/>
      <sheetName val="DOI5"/>
      <sheetName val="VTAcap"/>
      <sheetName val="DCVTACaP"/>
      <sheetName val="TKHC-35"/>
      <sheetName val="TKTK0,4"/>
      <sheetName val="BangPhanday"/>
      <sheetName val="DANBVE"/>
      <sheetName val="TKHC-0,4"/>
      <sheetName val="TKTK-35"/>
      <sheetName val="KL GD2 tong the"/>
      <sheetName val="TKHC-CT"/>
      <sheetName val="MC,MN"/>
      <sheetName val="X,TD"/>
      <sheetName val="TBA,CTO"/>
      <sheetName val="CD"/>
      <sheetName val="Cot"/>
      <sheetName val="TTGD2"/>
      <sheetName val="10000000"/>
      <sheetName val="THtoanbo"/>
      <sheetName val="THboxung"/>
      <sheetName val="PTVT"/>
      <sheetName val="CLechVTSon5.5.03"/>
      <sheetName val="THKPBXSon5.5.03"/>
      <sheetName val="BXSon+binh5.5.03"/>
      <sheetName val="thau"/>
      <sheetName val="XXXXXXXX"/>
      <sheetName val="XXXXXXX0"/>
      <sheetName val="XXXXXXX1"/>
      <sheetName val="XXXXXXX2"/>
      <sheetName val="XXXXXXX3"/>
      <sheetName val="XXXXXXX4"/>
      <sheetName val="XXXXXXX5"/>
      <sheetName val="Bia"/>
      <sheetName val="DKTT"/>
      <sheetName val="N-luc"/>
      <sheetName val="TH-Tai trong"/>
      <sheetName val="Xamu"/>
      <sheetName val="Than tru"/>
      <sheetName val="Be coc"/>
      <sheetName val="PTDDat-Tru"/>
      <sheetName val="PTDDat-nhip"/>
      <sheetName val="PTDDat-nhipLT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Vatlieu"/>
      <sheetName val="DgDuong"/>
      <sheetName val="dgmo-tru"/>
      <sheetName val="dgdam"/>
      <sheetName val="Dam-Mo-Tru"/>
      <sheetName val="dgcong"/>
      <sheetName val="DPD"/>
      <sheetName val="DTDuong"/>
      <sheetName val="GTXLc"/>
      <sheetName val="CPXLk"/>
      <sheetName val="DBu"/>
      <sheetName val="KPTH"/>
      <sheetName val="Bang KL ket cau"/>
      <sheetName val="tuyen"/>
      <sheetName val="dgcoc"/>
      <sheetName val="CP3-3nhip(L=130,251m)(OK)"/>
      <sheetName val="CP4-7nhip(L=289,384m)(OK)"/>
      <sheetName val="CP5-3nhip(L=130,27m)(OK)"/>
      <sheetName val="CP6-4nhip(L=170,5m)(OK)"/>
      <sheetName val="GTXLc-Doan2"/>
      <sheetName val="do xe"/>
      <sheetName val="GT do xe"/>
      <sheetName val="Bieu TH"/>
      <sheetName val="TH lop khoan"/>
      <sheetName val="cdkhoan"/>
      <sheetName val="DG cau"/>
      <sheetName val="PA1-Cau banDUL(1x12m)"/>
      <sheetName val="PA2-Cong ds 2(3x3,5)"/>
      <sheetName val="XL(chinh+khac)"/>
      <sheetName val="S-VK (I)"/>
      <sheetName val="Bang KL"/>
      <sheetName val="CP1-3nhip(L=130,4m)"/>
      <sheetName val="CP2-4nhip(L=170,4m)"/>
      <sheetName val="CP6-4nhip(L=170,4m)"/>
      <sheetName val="KL nhip"/>
      <sheetName val="KL-6cau"/>
      <sheetName val="2001"/>
      <sheetName val="T.H 01"/>
      <sheetName val="2000"/>
      <sheetName val="Thang_1"/>
      <sheetName val="Thang_2"/>
      <sheetName val="Thang_3"/>
      <sheetName val="Thang_4"/>
      <sheetName val="Chitiet"/>
      <sheetName val="PTich"/>
      <sheetName val="TongHop"/>
      <sheetName val="NhapCN"/>
      <sheetName val="THBaocao"/>
      <sheetName val="THThang"/>
      <sheetName val="T8"/>
      <sheetName val="TH8T"/>
      <sheetName val="T9"/>
      <sheetName val="T10"/>
      <sheetName val="VT10"/>
      <sheetName val="VT11"/>
      <sheetName val="VT11 (2)"/>
      <sheetName val="Gia da dam"/>
      <sheetName val="Gia VLXD"/>
      <sheetName val="NC"/>
      <sheetName val="VL"/>
      <sheetName val="THDT"/>
      <sheetName val="GTXL"/>
      <sheetName val="dgchitiet"/>
      <sheetName val="DTCong"/>
      <sheetName val="KLuong(cong)"/>
      <sheetName val="DHai(banDUL-5x20,05m)"/>
      <sheetName val="KVinh(banDUL-3x21,05m)"/>
      <sheetName val="KLuong(Cau)"/>
      <sheetName val="M"/>
      <sheetName val="GTXLk"/>
      <sheetName val="dg(cau)"/>
      <sheetName val="DT(KVinh)"/>
      <sheetName val="DT(DHai)"/>
      <sheetName val="KL"/>
      <sheetName val="DT(cong)"/>
      <sheetName val="CTXD"/>
      <sheetName val="20000000"/>
      <sheetName val="30000000"/>
      <sheetName val="Bang TH"/>
      <sheetName val="ktcau"/>
      <sheetName val="KTcaulon"/>
      <sheetName val="DGia"/>
      <sheetName val="Vuot can(81-110)-ok"/>
      <sheetName val="L4,T5 nuoc(81-110)-ok"/>
      <sheetName val="L,T,nuoc+can(70-81)-ok"/>
      <sheetName val="Vuot can(35-70)-ok"/>
      <sheetName val="L,T,N nuoc (35-70)-ok"/>
      <sheetName val="L,T,N nuoc (0-35)-ok"/>
      <sheetName val="Vuot can(0-35)-ok"/>
      <sheetName val="Duong(0-35)-ok"/>
      <sheetName val="KL-Cau lon"/>
      <sheetName val="KL-Cau trung"/>
      <sheetName val="KL-Cau vuot nut"/>
      <sheetName val="1nhip"/>
      <sheetName val="TH Cau-PA kien nghi"/>
      <sheetName val="L(4),T(5) nuoc(81-110)"/>
      <sheetName val="Vuot can7 (81-110)"/>
      <sheetName val="Luong"/>
      <sheetName val="DG chitiet"/>
      <sheetName val="KLcau"/>
      <sheetName val="Yalop(5x33m)-TDUL"/>
      <sheetName val="Gia tri XLc"/>
      <sheetName val="6-Cau lon (CLH) ok"/>
      <sheetName val="3-L,T,nuoc+can(70-81)-PA1,2,3"/>
      <sheetName val="5-L,T,N (110-131+008)-PA1,2,3"/>
      <sheetName val="5-Nut (110-131+008)-PA1,2,3"/>
      <sheetName val="4-Vuot can(81-110)-PA1,2,3"/>
      <sheetName val="2-T,N nuoc (35-70)-PA1,2,3"/>
      <sheetName val="2-Lon nuoc (35-70)-PA1,2,3"/>
      <sheetName val="2-Vuot can(35-70)-PA1,2,3"/>
      <sheetName val="1-Trung(0-35) PA1,2,3"/>
      <sheetName val="1-L,N nuoc (0-35) PA1&amp;2 "/>
      <sheetName val="1-L,N nuoc (0-35) PA3 "/>
      <sheetName val="1-Vuot can(0-35) PA1,2,3"/>
      <sheetName val="4-L4,T5 nuoc(81-110)-PA1,2,3"/>
      <sheetName val="Cong(0-131)-PA3"/>
      <sheetName val="Cong(0-131)- PA2"/>
      <sheetName val="Cong(0-131)- PA1"/>
      <sheetName val="TienXL-3PA"/>
      <sheetName val="TienXL-PA1,2"/>
      <sheetName val="Cong(KM1+640-KM5+540)"/>
      <sheetName val="KM 209(1x18m)-Tthuong"/>
      <sheetName val="KM 205(1x12m)-BanDUL"/>
      <sheetName val="GTXL-PA1"/>
      <sheetName val="GTXL-PA2"/>
      <sheetName val="GTXL-PA3"/>
      <sheetName val="1 nhip"/>
      <sheetName val="THKL"/>
      <sheetName val="THQT"/>
      <sheetName val="CT HT"/>
      <sheetName val="B tinh"/>
      <sheetName val="XD"/>
      <sheetName val="TH VT A"/>
      <sheetName val="00000001"/>
      <sheetName val="00000002"/>
      <sheetName val="00000003"/>
      <sheetName val="00000004"/>
      <sheetName val="QuyI"/>
      <sheetName val="QuyII"/>
      <sheetName val="QUYIII"/>
      <sheetName val="QUYIV"/>
      <sheetName val="quy1"/>
      <sheetName val="QUY2"/>
      <sheetName val="QUY3"/>
      <sheetName val="QUY4"/>
      <sheetName val="CAN DOI"/>
      <sheetName val="PTPT"/>
      <sheetName val="TK 141"/>
      <sheetName val="NO CTy"/>
      <sheetName val="XL4Test5"/>
      <sheetName val="Chart1"/>
      <sheetName val="Phantich"/>
      <sheetName val="Toan_DA"/>
      <sheetName val="2004"/>
      <sheetName val="2005"/>
      <sheetName val="NMQII-100"/>
      <sheetName val="NMQII"/>
      <sheetName val="MTQII"/>
      <sheetName val="CTYQII"/>
      <sheetName val="PTVT goc"/>
      <sheetName val="DG goc"/>
      <sheetName val="CLVL goc"/>
      <sheetName val="khoi luong"/>
      <sheetName val="ptxd"/>
      <sheetName val="ptnuoc"/>
      <sheetName val="bu gia"/>
      <sheetName val="bien ban"/>
      <sheetName val="q2"/>
      <sheetName val="q3"/>
      <sheetName val="q4"/>
      <sheetName val="T12-01"/>
      <sheetName val="T1-02"/>
      <sheetName val="T5"/>
      <sheetName val="T6"/>
      <sheetName val="T7"/>
      <sheetName val="T11"/>
      <sheetName val="T12"/>
      <sheetName val="CTCN"/>
      <sheetName val="QTHD"/>
      <sheetName val="BC ton quy"/>
      <sheetName val="Chi NH"/>
      <sheetName val="TT CAT KCN"/>
      <sheetName val="Chi KHAC"/>
      <sheetName val="THU BaNNHA"/>
      <sheetName val="THU KHAC"/>
      <sheetName val="TH"/>
      <sheetName val="Dot 2 (2)"/>
      <sheetName val="Lai qua han"/>
      <sheetName val="Lai QH 18-3"/>
      <sheetName val="TBao 1"/>
      <sheetName val="TBao 2"/>
      <sheetName val="TH Dot 1 SUA"/>
      <sheetName val="Dot 1 goc"/>
      <sheetName val="Dienthoai 1 Thi"/>
      <sheetName val="Dot 1 chuan"/>
      <sheetName val="TH Dot 2 SUA"/>
      <sheetName val="Nha tho 1"/>
      <sheetName val="Dienthoai 1"/>
      <sheetName val="Nha tho"/>
      <sheetName val="Dienthoai 2"/>
      <sheetName val="Nha tho 1 (2)"/>
      <sheetName val="Mat Bang - HD"/>
      <sheetName val="Lai QH 25-5"/>
      <sheetName val="Dot 2 chuan"/>
      <sheetName val="Dienthoai 2 Thi"/>
      <sheetName val="TH Dot 1 Thi"/>
      <sheetName val="TH Dot 2 Thi"/>
      <sheetName val="TB Noptien D2"/>
      <sheetName val="Dot 2 theo PT"/>
      <sheetName val="CF"/>
      <sheetName val="Trich 154"/>
      <sheetName val="Van Son"/>
      <sheetName val="Nga"/>
      <sheetName val="Bac"/>
      <sheetName val="Dung"/>
      <sheetName val="Minh"/>
      <sheetName val="TSon"/>
      <sheetName val="THi-VAn"/>
      <sheetName val="Ky"/>
      <sheetName val="Tien"/>
      <sheetName val="Van"/>
      <sheetName val="Hoang "/>
      <sheetName val="MTuan"/>
      <sheetName val="VINH"/>
      <sheetName val="CUONG"/>
      <sheetName val="Hoai"/>
      <sheetName val="THANH"/>
      <sheetName val="Sau"/>
      <sheetName val="Linh"/>
      <sheetName val="ngatt"/>
      <sheetName val="Ba-02"/>
      <sheetName val="Bac-2"/>
      <sheetName val="Dong"/>
      <sheetName val="Hung"/>
      <sheetName val="CT3-138"/>
      <sheetName val="CT4-138-01"/>
      <sheetName val="CT138-1-02"/>
      <sheetName val="338"/>
      <sheetName val="Sluong"/>
      <sheetName val="t1e21"/>
      <sheetName val="t1e20"/>
      <sheetName val="t1e18"/>
      <sheetName val="t2e17"/>
      <sheetName val="t1e17"/>
      <sheetName val="t1e15"/>
      <sheetName val="t2e14"/>
      <sheetName val="t1e14"/>
      <sheetName val="t2e13"/>
      <sheetName val="t1e13"/>
      <sheetName val="t2e12"/>
      <sheetName val="t1e12"/>
      <sheetName val="t2e11"/>
      <sheetName val="t1e11"/>
      <sheetName val="t2e10"/>
      <sheetName val="t1e10"/>
      <sheetName val="t3e9"/>
      <sheetName val="t2e9"/>
      <sheetName val="t1e9"/>
      <sheetName val="t3e8"/>
      <sheetName val="t2e8"/>
      <sheetName val="t1e8cu"/>
      <sheetName val="t3e5"/>
      <sheetName val="t2e5"/>
      <sheetName val="t1e5moi"/>
      <sheetName val="t1e5cu"/>
      <sheetName val="t2e2"/>
      <sheetName val="t1e2"/>
      <sheetName val="t3e1"/>
      <sheetName val="t2e1"/>
      <sheetName val="t1e1"/>
      <sheetName val="B ke"/>
      <sheetName val="K luong"/>
      <sheetName val="VL-NC-M"/>
      <sheetName val="C.tinh DG"/>
      <sheetName val="C.tinh BT"/>
      <sheetName val="Mong"/>
      <sheetName val="Bu VL"/>
      <sheetName val="V.C ngoai tuyen"/>
      <sheetName val="Trung chuyen"/>
      <sheetName val="V.C noi tuyen"/>
      <sheetName val="Cu lyVC noi tuyen"/>
      <sheetName val="CT-6"/>
      <sheetName val="CT-Tram"/>
      <sheetName val="TH-Tram"/>
      <sheetName val="TH-Cto"/>
      <sheetName val="TBA 35-Ldat"/>
      <sheetName val="TDT35TBA"/>
      <sheetName val="TDT-tram"/>
      <sheetName val="TDT-Cto"/>
      <sheetName val="TDT6DDK+TBA"/>
      <sheetName val="DG-Khao sat"/>
      <sheetName val="CT-Tuvan"/>
      <sheetName val="Chi tiet Vc"/>
      <sheetName val="Khoi luong van chuyen "/>
      <sheetName val="TONGDUTOAN"/>
      <sheetName val="Khao Sat"/>
      <sheetName val="ThuyetMinhDT"/>
      <sheetName val="VVVVVVVa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  <sheetName val="Sco Cap"/>
      <sheetName val="Sco TB"/>
      <sheetName val="TN tram"/>
      <sheetName val="TN C.set"/>
      <sheetName val="TN TD DDay"/>
      <sheetName val="Phan chung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Tong hop kinh phi"/>
      <sheetName val="Tu van Thiet ke"/>
      <sheetName val="Tien do thi cong"/>
      <sheetName val="Bia du toan"/>
      <sheetName val="Tro giup"/>
      <sheetName val="Config"/>
      <sheetName val="sent to"/>
      <sheetName val="TM"/>
      <sheetName val="BU-gian"/>
      <sheetName val="Bu-Ha"/>
      <sheetName val="Gia DAN"/>
      <sheetName val="Dan"/>
      <sheetName val="Cuoc"/>
      <sheetName val="Bugia"/>
      <sheetName val="VT"/>
      <sheetName val="KL57"/>
      <sheetName val="HC-01"/>
      <sheetName val="HC-02"/>
      <sheetName val="HC-03"/>
      <sheetName val="HC-04"/>
      <sheetName val="HC-05"/>
      <sheetName val="HC-06"/>
      <sheetName val="HC-07"/>
      <sheetName val="HC-08"/>
      <sheetName val="HC-09"/>
      <sheetName val="HC-10"/>
      <sheetName val="HC-11"/>
      <sheetName val="HC-12"/>
      <sheetName val="HC-13"/>
      <sheetName val="HC-14"/>
      <sheetName val="HC-15"/>
      <sheetName val="HC-16"/>
      <sheetName val="HC-17"/>
      <sheetName val="HC-18"/>
      <sheetName val="Bia1"/>
      <sheetName val="THKC"/>
      <sheetName val="THKC (2)"/>
      <sheetName val="THKC (3)"/>
      <sheetName val="VtuB"/>
      <sheetName val="VtuA"/>
      <sheetName val="CAMmoi"/>
      <sheetName val="CAM1"/>
      <sheetName val="CAMcu"/>
      <sheetName val="CAM2"/>
      <sheetName val="0002"/>
      <sheetName val="0003"/>
      <sheetName val="0004"/>
      <sheetName val="005"/>
      <sheetName val="0006"/>
      <sheetName val="0007"/>
      <sheetName val="0008"/>
      <sheetName val="009"/>
      <sheetName val="stabguide"/>
      <sheetName val="riser 02.01"/>
      <sheetName val="TONG CONG "/>
      <sheetName val="CP6-4nhip(L=170,5e)(OK)"/>
      <sheetName val="phu luc "/>
      <sheetName val="PT VT "/>
      <sheetName val="c. lech v t"/>
      <sheetName val="Q.Tc.xanh  "/>
      <sheetName val="Tang giam KL "/>
      <sheetName val="TK111"/>
      <sheetName val="TK112"/>
      <sheetName val="TK131"/>
      <sheetName val="TK1331"/>
      <sheetName val="TK136"/>
      <sheetName val="TK138"/>
      <sheetName val="TK141"/>
      <sheetName val="TK152"/>
      <sheetName val="TK153"/>
      <sheetName val="TK154"/>
      <sheetName val="TK211"/>
      <sheetName val="TK214"/>
      <sheetName val="TK311"/>
      <sheetName val="TK331"/>
      <sheetName val="TK3331"/>
      <sheetName val="TK3334"/>
      <sheetName val="TK334"/>
      <sheetName val="TK335"/>
      <sheetName val="TK336"/>
      <sheetName val="BX"/>
      <sheetName val="bbau"/>
      <sheetName val="LT2"/>
      <sheetName val="LT2 OLD)"/>
      <sheetName val="UNG-TIEN"/>
      <sheetName val="DSBPHAI"/>
      <sheetName val="MUC"/>
      <sheetName val="BCONG"/>
      <sheetName val="BCONG (2)"/>
      <sheetName val="BCONG-3"/>
      <sheetName val="Tien ung"/>
      <sheetName val="PHONG"/>
      <sheetName val="phi luong3"/>
      <sheetName val="KHTC 2004 "/>
      <sheetName val="Bao cao Quy"/>
      <sheetName val="Bao cao thuc hien KH"/>
      <sheetName val="CP thang 10"/>
      <sheetName val="Gia thanh Sx"/>
      <sheetName val="KH thang 9+10"/>
      <sheetName val="KH tu 15-08"/>
      <sheetName val="KH TC -2 Da nop Cty"/>
      <sheetName val="KH TC T8"/>
      <sheetName val="00000005"/>
      <sheetName val="00000006"/>
      <sheetName val="00000007"/>
      <sheetName val="DZThotNot-CD-TBien&amp;tramChauDoc"/>
      <sheetName val="Tram220ChauDoc-M2"/>
      <sheetName val="Tram220BenTre-M1&amp;2"/>
      <sheetName val="Tram220LongAn-M1&amp;2"/>
      <sheetName val="Tram220MyTho-M2"/>
      <sheetName val="DZ220TDinh-TBang-nantuyen"/>
      <sheetName val="DZ110ChauDoc-TriTon"/>
      <sheetName val="Tram110TriTon"/>
      <sheetName val="DZ110DucHoa-TrangBang"/>
      <sheetName val="DZ110XuanTruong-DucLinh"/>
      <sheetName val="DZ&amp;Tram110BinhHoa-AnPhu"/>
      <sheetName val="Tram110BauBeo&amp;DN"/>
      <sheetName val="THop"/>
      <sheetName val="GTXL "/>
      <sheetName val="ptdg"/>
      <sheetName val="vc-tau"/>
      <sheetName val="O-to"/>
      <sheetName val="gia"/>
      <sheetName val="KS"/>
      <sheetName val="DGKS"/>
      <sheetName val="TK"/>
      <sheetName val="TKP-Hang"/>
      <sheetName val="TH-hang"/>
      <sheetName val="GTXL(TT03)"/>
      <sheetName val="May"/>
      <sheetName val="VLieu"/>
      <sheetName val="GTXL(TT03-2005)"/>
      <sheetName val="CP1-3nhip(L=130,40m)"/>
      <sheetName val="CP2-4nhip(L=170,40m)"/>
      <sheetName val="KLTB- 2"/>
      <sheetName val="KLTB- 1"/>
      <sheetName val="Thep"/>
      <sheetName val="KL chi tiet"/>
      <sheetName val="THKP-TT03+04(sauduyet)"/>
      <sheetName val="KM0"/>
      <sheetName val="Gia VL"/>
      <sheetName val="He so(TT03+04)"/>
      <sheetName val="PL Vua(DTTK)"/>
      <sheetName val="dgchitiet(TT03+04)"/>
      <sheetName val="Dieu phoi(DTTK)"/>
      <sheetName val="DTduong(TT03+04)"/>
      <sheetName val="KLduong(duyet)"/>
      <sheetName val="Cau chinh (dam)-TT03+04"/>
      <sheetName val="Cau chinh (motru)-TT03+04"/>
      <sheetName val="KC dam ban(TT03+04)"/>
      <sheetName val="KL-cau"/>
      <sheetName val="KL-nhip dam"/>
      <sheetName val="KL-coc"/>
      <sheetName val="Thi cong"/>
      <sheetName val="Vat Lieu "/>
      <sheetName val="CP3-3nhip(L=130,423m)"/>
      <sheetName val="KLTB- 3"/>
      <sheetName val="CP5-3nhip(L=130,27m)"/>
      <sheetName val="KLTB- 5"/>
      <sheetName val="CP6-4nhip(L=170,40m)"/>
      <sheetName val="GTXL(TT03+04)"/>
      <sheetName val="KLTB- 6"/>
      <sheetName val="T3(9)"/>
      <sheetName val="T2(9)"/>
      <sheetName val="T5(10)"/>
      <sheetName val="T4(10)"/>
      <sheetName val="T3(10)"/>
      <sheetName val="T2(10)"/>
      <sheetName val="T1(10)"/>
      <sheetName val="T4(9)"/>
      <sheetName val="T1(9)"/>
      <sheetName val="T4(T8)"/>
      <sheetName val="T3(T8]"/>
      <sheetName val="T2(T8]"/>
      <sheetName val="T1(T8]"/>
      <sheetName val="T4(T7}"/>
      <sheetName val="T3(T7]"/>
      <sheetName val="T2(T7]"/>
      <sheetName val="T1(T7]"/>
      <sheetName val="T3[6]"/>
      <sheetName val="T2[6]"/>
      <sheetName val="T1(6)"/>
      <sheetName val="T4(05)"/>
      <sheetName val="T3(05)"/>
      <sheetName val="T2(05)"/>
      <sheetName val="T3(3)03"/>
      <sheetName val="T1(04)"/>
      <sheetName val="T5(03)"/>
      <sheetName val="T4(03)"/>
      <sheetName val="Q1-02"/>
      <sheetName val="Q2-02"/>
      <sheetName val="Q3-02"/>
      <sheetName val="CPTK"/>
      <sheetName val="DMTK"/>
      <sheetName val="DGiaCTiet"/>
      <sheetName val="DTCT"/>
      <sheetName val="THKP (2)"/>
      <sheetName val="Tach XL"/>
      <sheetName val="KL cau Bac Phu Cat"/>
      <sheetName val="Dam, mo, tru"/>
      <sheetName val="Tuong chan"/>
      <sheetName val="dgchitiet-cau"/>
      <sheetName val="GTXL(03)"/>
      <sheetName val="CPXD(03+04)"/>
      <sheetName val="dgphu"/>
      <sheetName val="Chi tiet"/>
      <sheetName val="TONG HOP "/>
      <sheetName val="BCC"/>
      <sheetName val="HAN"/>
      <sheetName val="LUONG HAN"/>
      <sheetName val=" NGAM HOA 1"/>
      <sheetName val="NGAM HOA 2"/>
      <sheetName val="PHAN DIEN"/>
      <sheetName val="dien 2"/>
      <sheetName val="th 12-00"/>
      <sheetName val="th 01-01"/>
      <sheetName val="th 02-01"/>
      <sheetName val="th 03-01"/>
      <sheetName val="th-04-01"/>
      <sheetName val="th-05-01"/>
      <sheetName val="th 06-01"/>
      <sheetName val="th07-01"/>
      <sheetName val="th 08-01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4"/>
  <sheetViews>
    <sheetView tabSelected="1" zoomScale="85" zoomScaleNormal="85" zoomScalePageLayoutView="0" workbookViewId="0" topLeftCell="A1">
      <pane xSplit="6" topLeftCell="G1" activePane="topRight" state="frozen"/>
      <selection pane="topLeft" activeCell="V70" sqref="O27:V70"/>
      <selection pane="topRight" activeCell="P9" sqref="P9"/>
    </sheetView>
  </sheetViews>
  <sheetFormatPr defaultColWidth="9.00390625" defaultRowHeight="15.75"/>
  <cols>
    <col min="1" max="1" width="5.50390625" style="4" customWidth="1"/>
    <col min="2" max="2" width="10.25390625" style="4" customWidth="1"/>
    <col min="3" max="3" width="19.75390625" style="16" customWidth="1"/>
    <col min="4" max="4" width="9.00390625" style="4" customWidth="1"/>
    <col min="5" max="5" width="7.375" style="4" customWidth="1"/>
    <col min="6" max="6" width="11.00390625" style="4" customWidth="1"/>
    <col min="7" max="7" width="10.25390625" style="4" customWidth="1"/>
    <col min="8" max="13" width="7.00390625" style="21" customWidth="1"/>
    <col min="14" max="14" width="9.875" style="23" customWidth="1"/>
    <col min="15" max="15" width="9.50390625" style="4" customWidth="1"/>
    <col min="16" max="42" width="9.00390625" style="50" customWidth="1"/>
    <col min="43" max="16384" width="9.00390625" style="3" customWidth="1"/>
  </cols>
  <sheetData>
    <row r="1" spans="1:7" ht="18" customHeight="1">
      <c r="A1" s="391" t="s">
        <v>707</v>
      </c>
      <c r="B1" s="391"/>
      <c r="C1" s="391"/>
      <c r="D1" s="391"/>
      <c r="E1" s="151"/>
      <c r="F1" s="151"/>
      <c r="G1" s="151"/>
    </row>
    <row r="2" spans="1:13" ht="26.25" customHeight="1">
      <c r="A2" s="7"/>
      <c r="B2" s="7"/>
      <c r="C2" s="8"/>
      <c r="D2" s="7"/>
      <c r="E2" s="7"/>
      <c r="F2" s="7"/>
      <c r="G2" s="7"/>
      <c r="H2" s="393"/>
      <c r="I2" s="393"/>
      <c r="J2" s="393"/>
      <c r="K2" s="393"/>
      <c r="L2" s="393"/>
      <c r="M2" s="393"/>
    </row>
    <row r="3" spans="1:15" ht="11.25" hidden="1">
      <c r="A3" s="10"/>
      <c r="B3" s="10"/>
      <c r="C3" s="10"/>
      <c r="D3" s="11"/>
      <c r="E3" s="11"/>
      <c r="F3" s="11"/>
      <c r="G3" s="11"/>
      <c r="H3" s="394"/>
      <c r="I3" s="394"/>
      <c r="J3" s="394"/>
      <c r="K3" s="394"/>
      <c r="L3" s="394"/>
      <c r="M3" s="394"/>
      <c r="N3" s="394"/>
      <c r="O3" s="394"/>
    </row>
    <row r="4" spans="1:42" s="37" customFormat="1" ht="55.5" customHeight="1">
      <c r="A4" s="152" t="s">
        <v>705</v>
      </c>
      <c r="B4" s="152" t="s">
        <v>0</v>
      </c>
      <c r="C4" s="397" t="s">
        <v>1</v>
      </c>
      <c r="D4" s="398"/>
      <c r="E4" s="153" t="s">
        <v>2</v>
      </c>
      <c r="F4" s="153" t="s">
        <v>3</v>
      </c>
      <c r="G4" s="153" t="s">
        <v>4</v>
      </c>
      <c r="H4" s="387" t="s">
        <v>1512</v>
      </c>
      <c r="I4" s="387"/>
      <c r="J4" s="388"/>
      <c r="K4" s="387" t="s">
        <v>1513</v>
      </c>
      <c r="L4" s="387"/>
      <c r="M4" s="388"/>
      <c r="N4" s="154" t="s">
        <v>706</v>
      </c>
      <c r="O4" s="395" t="s">
        <v>7</v>
      </c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</row>
    <row r="5" spans="1:42" s="59" customFormat="1" ht="15.75" customHeight="1">
      <c r="A5" s="392"/>
      <c r="B5" s="392"/>
      <c r="C5" s="392"/>
      <c r="D5" s="392"/>
      <c r="E5" s="392"/>
      <c r="F5" s="392"/>
      <c r="G5" s="392"/>
      <c r="H5" s="389">
        <v>2</v>
      </c>
      <c r="I5" s="389"/>
      <c r="J5" s="390"/>
      <c r="K5" s="389">
        <v>3</v>
      </c>
      <c r="L5" s="389"/>
      <c r="M5" s="390"/>
      <c r="N5" s="153">
        <f>SUM(H5:M5)</f>
        <v>5</v>
      </c>
      <c r="O5" s="396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</row>
    <row r="6" spans="1:42" s="19" customFormat="1" ht="15" customHeight="1">
      <c r="A6" s="145"/>
      <c r="B6" s="145"/>
      <c r="C6" s="146"/>
      <c r="D6" s="147"/>
      <c r="E6" s="145"/>
      <c r="F6" s="145"/>
      <c r="G6" s="145"/>
      <c r="H6" s="148" t="s">
        <v>248</v>
      </c>
      <c r="I6" s="148" t="s">
        <v>249</v>
      </c>
      <c r="J6" s="148" t="s">
        <v>250</v>
      </c>
      <c r="K6" s="148" t="s">
        <v>248</v>
      </c>
      <c r="L6" s="148" t="s">
        <v>249</v>
      </c>
      <c r="M6" s="148" t="s">
        <v>250</v>
      </c>
      <c r="N6" s="149" t="s">
        <v>250</v>
      </c>
      <c r="O6" s="150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</row>
    <row r="7" spans="1:16" s="94" customFormat="1" ht="19.5" customHeight="1">
      <c r="A7" s="156">
        <v>1</v>
      </c>
      <c r="B7" s="333" t="s">
        <v>1526</v>
      </c>
      <c r="C7" s="183" t="s">
        <v>662</v>
      </c>
      <c r="D7" s="184" t="s">
        <v>127</v>
      </c>
      <c r="E7" s="319" t="s">
        <v>12</v>
      </c>
      <c r="F7" s="186">
        <v>34923</v>
      </c>
      <c r="G7" s="187" t="s">
        <v>20</v>
      </c>
      <c r="H7" s="190">
        <v>7.3</v>
      </c>
      <c r="I7" s="192" t="str">
        <f>IF(H7&gt;=8.5,"A",IF(H7&gt;=8,"B+",IF(H7&gt;=7,"B",IF(H7&gt;=6.5,"C+",IF(H7&gt;=5.5,"C",IF(H7&gt;=5,"D+",IF(H7&gt;=4,"D",IF(H7&gt;=2,"F+","F"))))))))</f>
        <v>B</v>
      </c>
      <c r="J7" s="192">
        <f>IF(I7="A",4,IF(I7="B+",3.5,IF(I7="B",3,IF(I7="C+",2.5,IF(I7="C",2,IF(I7="D+",1.5,IF(I7="D",1,IF(I7="F+",0.5,0))))))))</f>
        <v>3</v>
      </c>
      <c r="K7" s="190">
        <v>6.8</v>
      </c>
      <c r="L7" s="192" t="str">
        <f>IF(K7&gt;=8.5,"A",IF(K7&gt;=8,"B+",IF(K7&gt;=7,"B",IF(K7&gt;=6.5,"C+",IF(K7&gt;=5.5,"C",IF(K7&gt;=5,"D+",IF(K7&gt;=4,"D",IF(K7&gt;=2,"F+","F"))))))))</f>
        <v>C+</v>
      </c>
      <c r="M7" s="192">
        <f>IF(L7="A",4,IF(L7="B+",3.5,IF(L7="B",3,IF(L7="C+",2.5,IF(L7="C",2,IF(L7="D+",1.5,IF(L7="D",1,IF(L7="F+",0.5,0))))))))</f>
        <v>2.5</v>
      </c>
      <c r="N7" s="193">
        <f>ROUND((J7*$H$5+M7*$K$5)/$N$5,2)</f>
        <v>2.7</v>
      </c>
      <c r="O7" s="202"/>
      <c r="P7" s="38">
        <f>COUNTIF(J7:J71,"&gt;=3.6")</f>
        <v>0</v>
      </c>
    </row>
    <row r="8" spans="1:16" s="95" customFormat="1" ht="19.5" customHeight="1">
      <c r="A8" s="163">
        <v>2</v>
      </c>
      <c r="B8" s="334" t="s">
        <v>1527</v>
      </c>
      <c r="C8" s="195" t="s">
        <v>471</v>
      </c>
      <c r="D8" s="196" t="s">
        <v>127</v>
      </c>
      <c r="E8" s="245" t="s">
        <v>12</v>
      </c>
      <c r="F8" s="198">
        <v>34894</v>
      </c>
      <c r="G8" s="199" t="s">
        <v>20</v>
      </c>
      <c r="H8" s="190"/>
      <c r="I8" s="192"/>
      <c r="J8" s="192"/>
      <c r="K8" s="190"/>
      <c r="L8" s="192"/>
      <c r="M8" s="192"/>
      <c r="N8" s="261"/>
      <c r="O8" s="202" t="s">
        <v>1525</v>
      </c>
      <c r="P8" s="155">
        <f>COUNTIF(J7:J71,"&gt;=3.2")-COUNTIF(J7:J71,"&gt;=3.6")</f>
        <v>7</v>
      </c>
    </row>
    <row r="9" spans="1:16" s="95" customFormat="1" ht="19.5" customHeight="1">
      <c r="A9" s="163">
        <v>3</v>
      </c>
      <c r="B9" s="334" t="s">
        <v>1528</v>
      </c>
      <c r="C9" s="195" t="s">
        <v>663</v>
      </c>
      <c r="D9" s="196" t="s">
        <v>127</v>
      </c>
      <c r="E9" s="245" t="s">
        <v>12</v>
      </c>
      <c r="F9" s="198">
        <v>34454</v>
      </c>
      <c r="G9" s="199" t="s">
        <v>20</v>
      </c>
      <c r="H9" s="190"/>
      <c r="I9" s="192"/>
      <c r="J9" s="192"/>
      <c r="K9" s="190"/>
      <c r="L9" s="192"/>
      <c r="M9" s="192"/>
      <c r="N9" s="261"/>
      <c r="O9" s="202" t="s">
        <v>1525</v>
      </c>
      <c r="P9" s="155">
        <f>COUNTIF(J7:J71,"&gt;=2.5")-COUNTIF(J7:J71,"&gt;=3.2")</f>
        <v>42</v>
      </c>
    </row>
    <row r="10" spans="1:16" s="96" customFormat="1" ht="19.5" customHeight="1">
      <c r="A10" s="163">
        <v>4</v>
      </c>
      <c r="B10" s="334" t="s">
        <v>1529</v>
      </c>
      <c r="C10" s="195" t="s">
        <v>472</v>
      </c>
      <c r="D10" s="196" t="s">
        <v>127</v>
      </c>
      <c r="E10" s="245" t="s">
        <v>12</v>
      </c>
      <c r="F10" s="198">
        <v>34939</v>
      </c>
      <c r="G10" s="199" t="s">
        <v>20</v>
      </c>
      <c r="H10" s="190">
        <v>7.3</v>
      </c>
      <c r="I10" s="192" t="str">
        <f aca="true" t="shared" si="0" ref="I10:I70">IF(H10&gt;=8.5,"A",IF(H10&gt;=8,"B+",IF(H10&gt;=7,"B",IF(H10&gt;=6.5,"C+",IF(H10&gt;=5.5,"C",IF(H10&gt;=5,"D+",IF(H10&gt;=4,"D",IF(H10&gt;=2,"F+","F"))))))))</f>
        <v>B</v>
      </c>
      <c r="J10" s="192">
        <f aca="true" t="shared" si="1" ref="J10:J70">IF(I10="A",4,IF(I10="B+",3.5,IF(I10="B",3,IF(I10="C+",2.5,IF(I10="C",2,IF(I10="D+",1.5,IF(I10="D",1,IF(I10="F+",0.5,0))))))))</f>
        <v>3</v>
      </c>
      <c r="K10" s="190">
        <v>8</v>
      </c>
      <c r="L10" s="192" t="str">
        <f aca="true" t="shared" si="2" ref="L10:L70">IF(K10&gt;=8.5,"A",IF(K10&gt;=8,"B+",IF(K10&gt;=7,"B",IF(K10&gt;=6.5,"C+",IF(K10&gt;=5.5,"C",IF(K10&gt;=5,"D+",IF(K10&gt;=4,"D",IF(K10&gt;=2,"F+","F"))))))))</f>
        <v>B+</v>
      </c>
      <c r="M10" s="192">
        <f aca="true" t="shared" si="3" ref="M10:M70">IF(L10="A",4,IF(L10="B+",3.5,IF(L10="B",3,IF(L10="C+",2.5,IF(L10="C",2,IF(L10="D+",1.5,IF(L10="D",1,IF(L10="F+",0.5,0))))))))</f>
        <v>3.5</v>
      </c>
      <c r="N10" s="261">
        <f aca="true" t="shared" si="4" ref="N10:N70">ROUND((J10*$H$5+M10*$K$5)/$N$5,2)</f>
        <v>3.3</v>
      </c>
      <c r="O10" s="202"/>
      <c r="P10" s="155">
        <f>COUNTIF(J7:J71,"&gt;=2.0")-COUNTIF(J7:J71,"&gt;=2.5")</f>
        <v>1</v>
      </c>
    </row>
    <row r="11" spans="1:16" s="96" customFormat="1" ht="19.5" customHeight="1">
      <c r="A11" s="163">
        <v>5</v>
      </c>
      <c r="B11" s="334" t="s">
        <v>1530</v>
      </c>
      <c r="C11" s="195" t="s">
        <v>16</v>
      </c>
      <c r="D11" s="196" t="s">
        <v>473</v>
      </c>
      <c r="E11" s="245" t="s">
        <v>12</v>
      </c>
      <c r="F11" s="198">
        <v>34951</v>
      </c>
      <c r="G11" s="199" t="s">
        <v>20</v>
      </c>
      <c r="H11" s="190">
        <v>7.3</v>
      </c>
      <c r="I11" s="192" t="str">
        <f t="shared" si="0"/>
        <v>B</v>
      </c>
      <c r="J11" s="192">
        <f t="shared" si="1"/>
        <v>3</v>
      </c>
      <c r="K11" s="190">
        <v>6.3</v>
      </c>
      <c r="L11" s="192" t="str">
        <f t="shared" si="2"/>
        <v>C</v>
      </c>
      <c r="M11" s="192">
        <f t="shared" si="3"/>
        <v>2</v>
      </c>
      <c r="N11" s="261">
        <f t="shared" si="4"/>
        <v>2.4</v>
      </c>
      <c r="O11" s="202"/>
      <c r="P11" s="155">
        <f>COUNTIF(J7:J71,"&gt;=1")-COUNTIF(J7:J71,"&gt;=2")</f>
        <v>1</v>
      </c>
    </row>
    <row r="12" spans="1:16" s="96" customFormat="1" ht="19.5" customHeight="1">
      <c r="A12" s="163">
        <v>6</v>
      </c>
      <c r="B12" s="334" t="s">
        <v>1531</v>
      </c>
      <c r="C12" s="195" t="s">
        <v>664</v>
      </c>
      <c r="D12" s="196" t="s">
        <v>80</v>
      </c>
      <c r="E12" s="245" t="s">
        <v>12</v>
      </c>
      <c r="F12" s="198">
        <v>34929</v>
      </c>
      <c r="G12" s="199" t="s">
        <v>20</v>
      </c>
      <c r="H12" s="190">
        <v>7.5</v>
      </c>
      <c r="I12" s="192" t="str">
        <f t="shared" si="0"/>
        <v>B</v>
      </c>
      <c r="J12" s="192">
        <f t="shared" si="1"/>
        <v>3</v>
      </c>
      <c r="K12" s="190">
        <v>6.5</v>
      </c>
      <c r="L12" s="192" t="str">
        <f t="shared" si="2"/>
        <v>C+</v>
      </c>
      <c r="M12" s="192">
        <f t="shared" si="3"/>
        <v>2.5</v>
      </c>
      <c r="N12" s="261">
        <f t="shared" si="4"/>
        <v>2.7</v>
      </c>
      <c r="O12" s="202"/>
      <c r="P12" s="155">
        <f>COUNTIF(J7:J71,"&gt;=0")-COUNTIF(J7:J71,"&gt;=1")</f>
        <v>0</v>
      </c>
    </row>
    <row r="13" spans="1:16" s="96" customFormat="1" ht="19.5" customHeight="1">
      <c r="A13" s="163">
        <v>7</v>
      </c>
      <c r="B13" s="334" t="s">
        <v>1532</v>
      </c>
      <c r="C13" s="195" t="s">
        <v>310</v>
      </c>
      <c r="D13" s="196" t="s">
        <v>80</v>
      </c>
      <c r="E13" s="245" t="s">
        <v>12</v>
      </c>
      <c r="F13" s="198" t="s">
        <v>229</v>
      </c>
      <c r="G13" s="199" t="s">
        <v>20</v>
      </c>
      <c r="H13" s="190">
        <v>7.5</v>
      </c>
      <c r="I13" s="192" t="str">
        <f t="shared" si="0"/>
        <v>B</v>
      </c>
      <c r="J13" s="192">
        <f t="shared" si="1"/>
        <v>3</v>
      </c>
      <c r="K13" s="190">
        <v>7</v>
      </c>
      <c r="L13" s="192" t="str">
        <f t="shared" si="2"/>
        <v>B</v>
      </c>
      <c r="M13" s="192">
        <f t="shared" si="3"/>
        <v>3</v>
      </c>
      <c r="N13" s="261">
        <f t="shared" si="4"/>
        <v>3</v>
      </c>
      <c r="O13" s="202"/>
      <c r="P13" s="98">
        <f>SUM(P7:P12)</f>
        <v>51</v>
      </c>
    </row>
    <row r="14" spans="1:15" s="96" customFormat="1" ht="19.5" customHeight="1">
      <c r="A14" s="163">
        <v>8</v>
      </c>
      <c r="B14" s="334" t="s">
        <v>1533</v>
      </c>
      <c r="C14" s="195" t="s">
        <v>25</v>
      </c>
      <c r="D14" s="196" t="s">
        <v>70</v>
      </c>
      <c r="E14" s="245" t="s">
        <v>12</v>
      </c>
      <c r="F14" s="198">
        <v>34432</v>
      </c>
      <c r="G14" s="199" t="s">
        <v>20</v>
      </c>
      <c r="H14" s="190">
        <v>7.5</v>
      </c>
      <c r="I14" s="192" t="str">
        <f t="shared" si="0"/>
        <v>B</v>
      </c>
      <c r="J14" s="192">
        <f t="shared" si="1"/>
        <v>3</v>
      </c>
      <c r="K14" s="190">
        <v>5.3</v>
      </c>
      <c r="L14" s="192" t="str">
        <f t="shared" si="2"/>
        <v>D+</v>
      </c>
      <c r="M14" s="192">
        <f t="shared" si="3"/>
        <v>1.5</v>
      </c>
      <c r="N14" s="261">
        <f t="shared" si="4"/>
        <v>2.1</v>
      </c>
      <c r="O14" s="202"/>
    </row>
    <row r="15" spans="1:15" s="96" customFormat="1" ht="19.5" customHeight="1">
      <c r="A15" s="163">
        <v>9</v>
      </c>
      <c r="B15" s="334" t="s">
        <v>1534</v>
      </c>
      <c r="C15" s="195" t="s">
        <v>453</v>
      </c>
      <c r="D15" s="196" t="s">
        <v>394</v>
      </c>
      <c r="E15" s="245" t="s">
        <v>12</v>
      </c>
      <c r="F15" s="198" t="s">
        <v>474</v>
      </c>
      <c r="G15" s="199" t="s">
        <v>20</v>
      </c>
      <c r="H15" s="190">
        <v>7.3</v>
      </c>
      <c r="I15" s="192" t="str">
        <f t="shared" si="0"/>
        <v>B</v>
      </c>
      <c r="J15" s="192">
        <f t="shared" si="1"/>
        <v>3</v>
      </c>
      <c r="K15" s="190">
        <v>6.3</v>
      </c>
      <c r="L15" s="192" t="str">
        <f t="shared" si="2"/>
        <v>C</v>
      </c>
      <c r="M15" s="192">
        <f t="shared" si="3"/>
        <v>2</v>
      </c>
      <c r="N15" s="261">
        <f t="shared" si="4"/>
        <v>2.4</v>
      </c>
      <c r="O15" s="202"/>
    </row>
    <row r="16" spans="1:15" s="96" customFormat="1" ht="19.5" customHeight="1">
      <c r="A16" s="163">
        <v>10</v>
      </c>
      <c r="B16" s="334" t="s">
        <v>1535</v>
      </c>
      <c r="C16" s="195" t="s">
        <v>475</v>
      </c>
      <c r="D16" s="196" t="s">
        <v>61</v>
      </c>
      <c r="E16" s="245" t="s">
        <v>12</v>
      </c>
      <c r="F16" s="198" t="s">
        <v>55</v>
      </c>
      <c r="G16" s="199" t="s">
        <v>20</v>
      </c>
      <c r="H16" s="190">
        <v>6.5</v>
      </c>
      <c r="I16" s="192" t="str">
        <f t="shared" si="0"/>
        <v>C+</v>
      </c>
      <c r="J16" s="192">
        <f t="shared" si="1"/>
        <v>2.5</v>
      </c>
      <c r="K16" s="190">
        <v>8</v>
      </c>
      <c r="L16" s="192" t="str">
        <f t="shared" si="2"/>
        <v>B+</v>
      </c>
      <c r="M16" s="192">
        <f t="shared" si="3"/>
        <v>3.5</v>
      </c>
      <c r="N16" s="261">
        <f t="shared" si="4"/>
        <v>3.1</v>
      </c>
      <c r="O16" s="202"/>
    </row>
    <row r="17" spans="1:15" s="96" customFormat="1" ht="19.5" customHeight="1">
      <c r="A17" s="163">
        <v>11</v>
      </c>
      <c r="B17" s="334" t="s">
        <v>1536</v>
      </c>
      <c r="C17" s="195" t="s">
        <v>163</v>
      </c>
      <c r="D17" s="196" t="s">
        <v>58</v>
      </c>
      <c r="E17" s="245" t="s">
        <v>12</v>
      </c>
      <c r="F17" s="198" t="s">
        <v>201</v>
      </c>
      <c r="G17" s="199" t="s">
        <v>20</v>
      </c>
      <c r="H17" s="190"/>
      <c r="I17" s="192"/>
      <c r="J17" s="192"/>
      <c r="K17" s="190"/>
      <c r="L17" s="192"/>
      <c r="M17" s="192"/>
      <c r="N17" s="261"/>
      <c r="O17" s="202" t="s">
        <v>1525</v>
      </c>
    </row>
    <row r="18" spans="1:15" s="96" customFormat="1" ht="19.5" customHeight="1">
      <c r="A18" s="163">
        <v>12</v>
      </c>
      <c r="B18" s="334" t="s">
        <v>1537</v>
      </c>
      <c r="C18" s="195" t="s">
        <v>16</v>
      </c>
      <c r="D18" s="196" t="s">
        <v>476</v>
      </c>
      <c r="E18" s="245" t="s">
        <v>12</v>
      </c>
      <c r="F18" s="198" t="s">
        <v>431</v>
      </c>
      <c r="G18" s="199" t="s">
        <v>20</v>
      </c>
      <c r="H18" s="190">
        <v>7.8</v>
      </c>
      <c r="I18" s="192" t="str">
        <f t="shared" si="0"/>
        <v>B</v>
      </c>
      <c r="J18" s="192">
        <f t="shared" si="1"/>
        <v>3</v>
      </c>
      <c r="K18" s="190">
        <v>7.3</v>
      </c>
      <c r="L18" s="192" t="str">
        <f t="shared" si="2"/>
        <v>B</v>
      </c>
      <c r="M18" s="192">
        <f t="shared" si="3"/>
        <v>3</v>
      </c>
      <c r="N18" s="261">
        <f t="shared" si="4"/>
        <v>3</v>
      </c>
      <c r="O18" s="202"/>
    </row>
    <row r="19" spans="1:15" s="96" customFormat="1" ht="19.5" customHeight="1">
      <c r="A19" s="163">
        <v>13</v>
      </c>
      <c r="B19" s="334" t="s">
        <v>1538</v>
      </c>
      <c r="C19" s="195" t="s">
        <v>101</v>
      </c>
      <c r="D19" s="196" t="s">
        <v>398</v>
      </c>
      <c r="E19" s="245" t="s">
        <v>12</v>
      </c>
      <c r="F19" s="198" t="s">
        <v>454</v>
      </c>
      <c r="G19" s="199" t="s">
        <v>20</v>
      </c>
      <c r="H19" s="190">
        <v>6.5</v>
      </c>
      <c r="I19" s="192" t="str">
        <f t="shared" si="0"/>
        <v>C+</v>
      </c>
      <c r="J19" s="192">
        <f t="shared" si="1"/>
        <v>2.5</v>
      </c>
      <c r="K19" s="190">
        <v>7.8</v>
      </c>
      <c r="L19" s="192" t="str">
        <f t="shared" si="2"/>
        <v>B</v>
      </c>
      <c r="M19" s="192">
        <f t="shared" si="3"/>
        <v>3</v>
      </c>
      <c r="N19" s="261">
        <f t="shared" si="4"/>
        <v>2.8</v>
      </c>
      <c r="O19" s="202"/>
    </row>
    <row r="20" spans="1:15" s="96" customFormat="1" ht="19.5" customHeight="1">
      <c r="A20" s="163">
        <v>14</v>
      </c>
      <c r="B20" s="334" t="s">
        <v>1539</v>
      </c>
      <c r="C20" s="195" t="s">
        <v>16</v>
      </c>
      <c r="D20" s="196" t="s">
        <v>54</v>
      </c>
      <c r="E20" s="245" t="s">
        <v>12</v>
      </c>
      <c r="F20" s="198" t="s">
        <v>503</v>
      </c>
      <c r="G20" s="199" t="s">
        <v>20</v>
      </c>
      <c r="H20" s="190">
        <v>7.3</v>
      </c>
      <c r="I20" s="192" t="str">
        <f t="shared" si="0"/>
        <v>B</v>
      </c>
      <c r="J20" s="192">
        <f t="shared" si="1"/>
        <v>3</v>
      </c>
      <c r="K20" s="190">
        <v>8</v>
      </c>
      <c r="L20" s="192" t="str">
        <f t="shared" si="2"/>
        <v>B+</v>
      </c>
      <c r="M20" s="192">
        <f t="shared" si="3"/>
        <v>3.5</v>
      </c>
      <c r="N20" s="261">
        <f t="shared" si="4"/>
        <v>3.3</v>
      </c>
      <c r="O20" s="202"/>
    </row>
    <row r="21" spans="1:15" s="96" customFormat="1" ht="19.5" customHeight="1">
      <c r="A21" s="163">
        <v>15</v>
      </c>
      <c r="B21" s="334" t="s">
        <v>1540</v>
      </c>
      <c r="C21" s="195" t="s">
        <v>477</v>
      </c>
      <c r="D21" s="196" t="s">
        <v>54</v>
      </c>
      <c r="E21" s="245" t="s">
        <v>12</v>
      </c>
      <c r="F21" s="198" t="s">
        <v>55</v>
      </c>
      <c r="G21" s="199" t="s">
        <v>20</v>
      </c>
      <c r="H21" s="190">
        <v>7.3</v>
      </c>
      <c r="I21" s="192" t="str">
        <f t="shared" si="0"/>
        <v>B</v>
      </c>
      <c r="J21" s="192">
        <f t="shared" si="1"/>
        <v>3</v>
      </c>
      <c r="K21" s="190">
        <v>7.8</v>
      </c>
      <c r="L21" s="192" t="str">
        <f t="shared" si="2"/>
        <v>B</v>
      </c>
      <c r="M21" s="192">
        <f t="shared" si="3"/>
        <v>3</v>
      </c>
      <c r="N21" s="261">
        <f t="shared" si="4"/>
        <v>3</v>
      </c>
      <c r="O21" s="202"/>
    </row>
    <row r="22" spans="1:15" s="96" customFormat="1" ht="19.5" customHeight="1">
      <c r="A22" s="163">
        <v>16</v>
      </c>
      <c r="B22" s="334" t="s">
        <v>1541</v>
      </c>
      <c r="C22" s="195" t="s">
        <v>83</v>
      </c>
      <c r="D22" s="196" t="s">
        <v>51</v>
      </c>
      <c r="E22" s="245" t="s">
        <v>12</v>
      </c>
      <c r="F22" s="198" t="s">
        <v>666</v>
      </c>
      <c r="G22" s="199" t="s">
        <v>20</v>
      </c>
      <c r="H22" s="190">
        <v>8</v>
      </c>
      <c r="I22" s="192" t="str">
        <f t="shared" si="0"/>
        <v>B+</v>
      </c>
      <c r="J22" s="192">
        <f t="shared" si="1"/>
        <v>3.5</v>
      </c>
      <c r="K22" s="190">
        <v>6.8</v>
      </c>
      <c r="L22" s="192" t="str">
        <f t="shared" si="2"/>
        <v>C+</v>
      </c>
      <c r="M22" s="192">
        <f t="shared" si="3"/>
        <v>2.5</v>
      </c>
      <c r="N22" s="261">
        <f t="shared" si="4"/>
        <v>2.9</v>
      </c>
      <c r="O22" s="202"/>
    </row>
    <row r="23" spans="1:15" s="96" customFormat="1" ht="19.5" customHeight="1">
      <c r="A23" s="163">
        <v>17</v>
      </c>
      <c r="B23" s="334" t="s">
        <v>1542</v>
      </c>
      <c r="C23" s="195" t="s">
        <v>16</v>
      </c>
      <c r="D23" s="196" t="s">
        <v>478</v>
      </c>
      <c r="E23" s="245" t="s">
        <v>12</v>
      </c>
      <c r="F23" s="198" t="s">
        <v>259</v>
      </c>
      <c r="G23" s="199" t="s">
        <v>20</v>
      </c>
      <c r="H23" s="190">
        <v>7.8</v>
      </c>
      <c r="I23" s="192" t="str">
        <f t="shared" si="0"/>
        <v>B</v>
      </c>
      <c r="J23" s="192">
        <f t="shared" si="1"/>
        <v>3</v>
      </c>
      <c r="K23" s="190">
        <v>5</v>
      </c>
      <c r="L23" s="192" t="str">
        <f t="shared" si="2"/>
        <v>D+</v>
      </c>
      <c r="M23" s="192">
        <f t="shared" si="3"/>
        <v>1.5</v>
      </c>
      <c r="N23" s="261">
        <f t="shared" si="4"/>
        <v>2.1</v>
      </c>
      <c r="O23" s="202"/>
    </row>
    <row r="24" spans="1:16" s="95" customFormat="1" ht="19.5" customHeight="1">
      <c r="A24" s="163">
        <v>18</v>
      </c>
      <c r="B24" s="334" t="s">
        <v>1543</v>
      </c>
      <c r="C24" s="195" t="s">
        <v>163</v>
      </c>
      <c r="D24" s="196" t="s">
        <v>45</v>
      </c>
      <c r="E24" s="245" t="s">
        <v>12</v>
      </c>
      <c r="F24" s="198">
        <v>34893</v>
      </c>
      <c r="G24" s="199" t="s">
        <v>20</v>
      </c>
      <c r="H24" s="190">
        <v>7.5</v>
      </c>
      <c r="I24" s="192" t="str">
        <f t="shared" si="0"/>
        <v>B</v>
      </c>
      <c r="J24" s="192">
        <f t="shared" si="1"/>
        <v>3</v>
      </c>
      <c r="K24" s="190">
        <v>5</v>
      </c>
      <c r="L24" s="192" t="str">
        <f t="shared" si="2"/>
        <v>D+</v>
      </c>
      <c r="M24" s="192">
        <f t="shared" si="3"/>
        <v>1.5</v>
      </c>
      <c r="N24" s="261">
        <f t="shared" si="4"/>
        <v>2.1</v>
      </c>
      <c r="O24" s="202"/>
      <c r="P24" s="95">
        <v>1</v>
      </c>
    </row>
    <row r="25" spans="1:15" s="95" customFormat="1" ht="19.5" customHeight="1">
      <c r="A25" s="163">
        <v>19</v>
      </c>
      <c r="B25" s="334" t="s">
        <v>1544</v>
      </c>
      <c r="C25" s="195" t="s">
        <v>455</v>
      </c>
      <c r="D25" s="196" t="s">
        <v>45</v>
      </c>
      <c r="E25" s="245" t="s">
        <v>12</v>
      </c>
      <c r="F25" s="198">
        <v>34964</v>
      </c>
      <c r="G25" s="199" t="s">
        <v>20</v>
      </c>
      <c r="H25" s="190"/>
      <c r="I25" s="192"/>
      <c r="J25" s="192"/>
      <c r="K25" s="190"/>
      <c r="L25" s="192"/>
      <c r="M25" s="192"/>
      <c r="N25" s="261"/>
      <c r="O25" s="202" t="s">
        <v>1525</v>
      </c>
    </row>
    <row r="26" spans="1:15" s="95" customFormat="1" ht="19.5" customHeight="1">
      <c r="A26" s="163">
        <v>20</v>
      </c>
      <c r="B26" s="334" t="s">
        <v>1545</v>
      </c>
      <c r="C26" s="195" t="s">
        <v>16</v>
      </c>
      <c r="D26" s="196" t="s">
        <v>272</v>
      </c>
      <c r="E26" s="245" t="s">
        <v>12</v>
      </c>
      <c r="F26" s="198">
        <v>34787</v>
      </c>
      <c r="G26" s="199" t="s">
        <v>20</v>
      </c>
      <c r="H26" s="190">
        <v>6.8</v>
      </c>
      <c r="I26" s="192" t="str">
        <f t="shared" si="0"/>
        <v>C+</v>
      </c>
      <c r="J26" s="192">
        <f t="shared" si="1"/>
        <v>2.5</v>
      </c>
      <c r="K26" s="190">
        <v>7</v>
      </c>
      <c r="L26" s="192" t="str">
        <f t="shared" si="2"/>
        <v>B</v>
      </c>
      <c r="M26" s="192">
        <f t="shared" si="3"/>
        <v>3</v>
      </c>
      <c r="N26" s="261">
        <f>ROUND((J26*$H$5+M26*$K$5)/$N$5,2)</f>
        <v>2.8</v>
      </c>
      <c r="O26" s="202"/>
    </row>
    <row r="27" spans="1:15" s="95" customFormat="1" ht="19.5" customHeight="1">
      <c r="A27" s="163">
        <v>21</v>
      </c>
      <c r="B27" s="334" t="s">
        <v>1546</v>
      </c>
      <c r="C27" s="195" t="s">
        <v>16</v>
      </c>
      <c r="D27" s="196" t="s">
        <v>43</v>
      </c>
      <c r="E27" s="245" t="s">
        <v>12</v>
      </c>
      <c r="F27" s="198">
        <v>34965</v>
      </c>
      <c r="G27" s="199" t="s">
        <v>20</v>
      </c>
      <c r="H27" s="190"/>
      <c r="I27" s="192"/>
      <c r="J27" s="192"/>
      <c r="K27" s="190"/>
      <c r="L27" s="192"/>
      <c r="M27" s="192"/>
      <c r="N27" s="261"/>
      <c r="O27" s="202" t="s">
        <v>1525</v>
      </c>
    </row>
    <row r="28" spans="1:15" s="95" customFormat="1" ht="19.5" customHeight="1">
      <c r="A28" s="163">
        <v>22</v>
      </c>
      <c r="B28" s="334" t="s">
        <v>1547</v>
      </c>
      <c r="C28" s="195" t="s">
        <v>479</v>
      </c>
      <c r="D28" s="196" t="s">
        <v>40</v>
      </c>
      <c r="E28" s="245" t="s">
        <v>12</v>
      </c>
      <c r="F28" s="198" t="s">
        <v>480</v>
      </c>
      <c r="G28" s="199" t="s">
        <v>20</v>
      </c>
      <c r="H28" s="190"/>
      <c r="I28" s="192"/>
      <c r="J28" s="192"/>
      <c r="K28" s="190"/>
      <c r="L28" s="192"/>
      <c r="M28" s="192"/>
      <c r="N28" s="261"/>
      <c r="O28" s="202" t="s">
        <v>1525</v>
      </c>
    </row>
    <row r="29" spans="1:15" s="95" customFormat="1" ht="19.5" customHeight="1">
      <c r="A29" s="163">
        <v>23</v>
      </c>
      <c r="B29" s="334" t="s">
        <v>1548</v>
      </c>
      <c r="C29" s="195" t="s">
        <v>317</v>
      </c>
      <c r="D29" s="196" t="s">
        <v>40</v>
      </c>
      <c r="E29" s="245" t="s">
        <v>12</v>
      </c>
      <c r="F29" s="198" t="s">
        <v>456</v>
      </c>
      <c r="G29" s="199" t="s">
        <v>20</v>
      </c>
      <c r="H29" s="190">
        <v>7</v>
      </c>
      <c r="I29" s="192" t="str">
        <f t="shared" si="0"/>
        <v>B</v>
      </c>
      <c r="J29" s="192">
        <f t="shared" si="1"/>
        <v>3</v>
      </c>
      <c r="K29" s="190">
        <v>8.3</v>
      </c>
      <c r="L29" s="192" t="str">
        <f t="shared" si="2"/>
        <v>B+</v>
      </c>
      <c r="M29" s="192">
        <f t="shared" si="3"/>
        <v>3.5</v>
      </c>
      <c r="N29" s="261">
        <f t="shared" si="4"/>
        <v>3.3</v>
      </c>
      <c r="O29" s="202"/>
    </row>
    <row r="30" spans="1:15" s="95" customFormat="1" ht="19.5" customHeight="1">
      <c r="A30" s="163">
        <v>24</v>
      </c>
      <c r="B30" s="334" t="s">
        <v>1549</v>
      </c>
      <c r="C30" s="195" t="s">
        <v>16</v>
      </c>
      <c r="D30" s="196" t="s">
        <v>36</v>
      </c>
      <c r="E30" s="245" t="s">
        <v>12</v>
      </c>
      <c r="F30" s="198" t="s">
        <v>457</v>
      </c>
      <c r="G30" s="199" t="s">
        <v>20</v>
      </c>
      <c r="H30" s="190">
        <v>7.5</v>
      </c>
      <c r="I30" s="192" t="str">
        <f t="shared" si="0"/>
        <v>B</v>
      </c>
      <c r="J30" s="192">
        <f t="shared" si="1"/>
        <v>3</v>
      </c>
      <c r="K30" s="190">
        <v>7.3</v>
      </c>
      <c r="L30" s="192" t="str">
        <f t="shared" si="2"/>
        <v>B</v>
      </c>
      <c r="M30" s="192">
        <f t="shared" si="3"/>
        <v>3</v>
      </c>
      <c r="N30" s="261">
        <f t="shared" si="4"/>
        <v>3</v>
      </c>
      <c r="O30" s="202"/>
    </row>
    <row r="31" spans="1:16" s="95" customFormat="1" ht="19.5" customHeight="1">
      <c r="A31" s="163">
        <v>25</v>
      </c>
      <c r="B31" s="334" t="s">
        <v>1550</v>
      </c>
      <c r="C31" s="195" t="s">
        <v>702</v>
      </c>
      <c r="D31" s="196" t="s">
        <v>29</v>
      </c>
      <c r="E31" s="245" t="s">
        <v>12</v>
      </c>
      <c r="F31" s="198" t="s">
        <v>233</v>
      </c>
      <c r="G31" s="199" t="s">
        <v>20</v>
      </c>
      <c r="H31" s="190">
        <v>7.3</v>
      </c>
      <c r="I31" s="192" t="str">
        <f t="shared" si="0"/>
        <v>B</v>
      </c>
      <c r="J31" s="192">
        <f t="shared" si="1"/>
        <v>3</v>
      </c>
      <c r="K31" s="190">
        <v>7.5</v>
      </c>
      <c r="L31" s="192" t="str">
        <f t="shared" si="2"/>
        <v>B</v>
      </c>
      <c r="M31" s="192">
        <f t="shared" si="3"/>
        <v>3</v>
      </c>
      <c r="N31" s="261">
        <f t="shared" si="4"/>
        <v>3</v>
      </c>
      <c r="O31" s="202"/>
      <c r="P31" s="95">
        <v>1</v>
      </c>
    </row>
    <row r="32" spans="1:15" s="95" customFormat="1" ht="19.5" customHeight="1">
      <c r="A32" s="163">
        <v>26</v>
      </c>
      <c r="B32" s="334" t="s">
        <v>1551</v>
      </c>
      <c r="C32" s="195" t="s">
        <v>16</v>
      </c>
      <c r="D32" s="196" t="s">
        <v>29</v>
      </c>
      <c r="E32" s="245" t="s">
        <v>12</v>
      </c>
      <c r="F32" s="198" t="s">
        <v>481</v>
      </c>
      <c r="G32" s="199" t="s">
        <v>20</v>
      </c>
      <c r="H32" s="190">
        <v>6.8</v>
      </c>
      <c r="I32" s="192" t="str">
        <f t="shared" si="0"/>
        <v>C+</v>
      </c>
      <c r="J32" s="192">
        <f t="shared" si="1"/>
        <v>2.5</v>
      </c>
      <c r="K32" s="190">
        <v>7.3</v>
      </c>
      <c r="L32" s="192" t="str">
        <f t="shared" si="2"/>
        <v>B</v>
      </c>
      <c r="M32" s="192">
        <f t="shared" si="3"/>
        <v>3</v>
      </c>
      <c r="N32" s="261">
        <f t="shared" si="4"/>
        <v>2.8</v>
      </c>
      <c r="O32" s="202"/>
    </row>
    <row r="33" spans="1:15" s="95" customFormat="1" ht="19.5" customHeight="1">
      <c r="A33" s="163">
        <v>27</v>
      </c>
      <c r="B33" s="334" t="s">
        <v>1552</v>
      </c>
      <c r="C33" s="195" t="s">
        <v>19</v>
      </c>
      <c r="D33" s="196" t="s">
        <v>29</v>
      </c>
      <c r="E33" s="245" t="s">
        <v>12</v>
      </c>
      <c r="F33" s="198" t="s">
        <v>44</v>
      </c>
      <c r="G33" s="199" t="s">
        <v>13</v>
      </c>
      <c r="H33" s="190"/>
      <c r="I33" s="192"/>
      <c r="J33" s="192"/>
      <c r="K33" s="190"/>
      <c r="L33" s="192"/>
      <c r="M33" s="192"/>
      <c r="N33" s="261"/>
      <c r="O33" s="202" t="s">
        <v>1525</v>
      </c>
    </row>
    <row r="34" spans="1:15" s="95" customFormat="1" ht="19.5" customHeight="1">
      <c r="A34" s="163">
        <v>28</v>
      </c>
      <c r="B34" s="334" t="s">
        <v>1553</v>
      </c>
      <c r="C34" s="195" t="s">
        <v>123</v>
      </c>
      <c r="D34" s="196" t="s">
        <v>29</v>
      </c>
      <c r="E34" s="245" t="s">
        <v>12</v>
      </c>
      <c r="F34" s="198">
        <v>34959</v>
      </c>
      <c r="G34" s="199" t="s">
        <v>20</v>
      </c>
      <c r="H34" s="190">
        <v>6.8</v>
      </c>
      <c r="I34" s="192" t="str">
        <f t="shared" si="0"/>
        <v>C+</v>
      </c>
      <c r="J34" s="192">
        <f t="shared" si="1"/>
        <v>2.5</v>
      </c>
      <c r="K34" s="190">
        <v>4.3</v>
      </c>
      <c r="L34" s="192" t="str">
        <f t="shared" si="2"/>
        <v>D</v>
      </c>
      <c r="M34" s="192">
        <f t="shared" si="3"/>
        <v>1</v>
      </c>
      <c r="N34" s="261">
        <f t="shared" si="4"/>
        <v>1.6</v>
      </c>
      <c r="O34" s="202"/>
    </row>
    <row r="35" spans="1:15" s="95" customFormat="1" ht="19.5" customHeight="1">
      <c r="A35" s="163">
        <v>29</v>
      </c>
      <c r="B35" s="334" t="s">
        <v>1554</v>
      </c>
      <c r="C35" s="195" t="s">
        <v>25</v>
      </c>
      <c r="D35" s="196" t="s">
        <v>11</v>
      </c>
      <c r="E35" s="245" t="s">
        <v>12</v>
      </c>
      <c r="F35" s="198">
        <v>34437</v>
      </c>
      <c r="G35" s="199" t="s">
        <v>20</v>
      </c>
      <c r="H35" s="190"/>
      <c r="I35" s="201"/>
      <c r="J35" s="201"/>
      <c r="K35" s="190"/>
      <c r="L35" s="201"/>
      <c r="M35" s="201"/>
      <c r="N35" s="261"/>
      <c r="O35" s="283" t="s">
        <v>1525</v>
      </c>
    </row>
    <row r="36" spans="1:15" s="95" customFormat="1" ht="19.5" customHeight="1">
      <c r="A36" s="163">
        <v>30</v>
      </c>
      <c r="B36" s="334" t="s">
        <v>1555</v>
      </c>
      <c r="C36" s="195" t="s">
        <v>665</v>
      </c>
      <c r="D36" s="196" t="s">
        <v>11</v>
      </c>
      <c r="E36" s="245" t="s">
        <v>12</v>
      </c>
      <c r="F36" s="198">
        <v>34948</v>
      </c>
      <c r="G36" s="199" t="s">
        <v>20</v>
      </c>
      <c r="H36" s="190">
        <v>7.5</v>
      </c>
      <c r="I36" s="201" t="str">
        <f t="shared" si="0"/>
        <v>B</v>
      </c>
      <c r="J36" s="201">
        <f t="shared" si="1"/>
        <v>3</v>
      </c>
      <c r="K36" s="190">
        <v>6.5</v>
      </c>
      <c r="L36" s="201" t="str">
        <f t="shared" si="2"/>
        <v>C+</v>
      </c>
      <c r="M36" s="201">
        <f t="shared" si="3"/>
        <v>2.5</v>
      </c>
      <c r="N36" s="261">
        <f t="shared" si="4"/>
        <v>2.7</v>
      </c>
      <c r="O36" s="283"/>
    </row>
    <row r="37" spans="1:15" s="95" customFormat="1" ht="19.5" customHeight="1">
      <c r="A37" s="163">
        <v>31</v>
      </c>
      <c r="B37" s="334" t="s">
        <v>1556</v>
      </c>
      <c r="C37" s="195" t="s">
        <v>16</v>
      </c>
      <c r="D37" s="196" t="s">
        <v>11</v>
      </c>
      <c r="E37" s="245" t="s">
        <v>12</v>
      </c>
      <c r="F37" s="198" t="s">
        <v>481</v>
      </c>
      <c r="G37" s="199" t="s">
        <v>20</v>
      </c>
      <c r="H37" s="190">
        <v>7.3</v>
      </c>
      <c r="I37" s="201" t="str">
        <f t="shared" si="0"/>
        <v>B</v>
      </c>
      <c r="J37" s="201">
        <f t="shared" si="1"/>
        <v>3</v>
      </c>
      <c r="K37" s="190">
        <v>7.5</v>
      </c>
      <c r="L37" s="201" t="str">
        <f t="shared" si="2"/>
        <v>B</v>
      </c>
      <c r="M37" s="201">
        <f t="shared" si="3"/>
        <v>3</v>
      </c>
      <c r="N37" s="261">
        <f t="shared" si="4"/>
        <v>3</v>
      </c>
      <c r="O37" s="283"/>
    </row>
    <row r="38" spans="1:15" s="95" customFormat="1" ht="19.5" customHeight="1">
      <c r="A38" s="163">
        <v>32</v>
      </c>
      <c r="B38" s="334" t="s">
        <v>1557</v>
      </c>
      <c r="C38" s="195" t="s">
        <v>101</v>
      </c>
      <c r="D38" s="196" t="s">
        <v>22</v>
      </c>
      <c r="E38" s="245" t="s">
        <v>12</v>
      </c>
      <c r="F38" s="198" t="s">
        <v>458</v>
      </c>
      <c r="G38" s="199" t="s">
        <v>20</v>
      </c>
      <c r="H38" s="190">
        <v>7</v>
      </c>
      <c r="I38" s="201" t="str">
        <f t="shared" si="0"/>
        <v>B</v>
      </c>
      <c r="J38" s="201">
        <f t="shared" si="1"/>
        <v>3</v>
      </c>
      <c r="K38" s="190">
        <v>7.5</v>
      </c>
      <c r="L38" s="201" t="str">
        <f t="shared" si="2"/>
        <v>B</v>
      </c>
      <c r="M38" s="201">
        <f t="shared" si="3"/>
        <v>3</v>
      </c>
      <c r="N38" s="261">
        <f t="shared" si="4"/>
        <v>3</v>
      </c>
      <c r="O38" s="283"/>
    </row>
    <row r="39" spans="1:15" s="95" customFormat="1" ht="19.5" customHeight="1">
      <c r="A39" s="163">
        <v>33</v>
      </c>
      <c r="B39" s="335" t="s">
        <v>1558</v>
      </c>
      <c r="C39" s="195" t="s">
        <v>482</v>
      </c>
      <c r="D39" s="196" t="s">
        <v>24</v>
      </c>
      <c r="E39" s="245" t="s">
        <v>12</v>
      </c>
      <c r="F39" s="198">
        <v>34960</v>
      </c>
      <c r="G39" s="199" t="s">
        <v>20</v>
      </c>
      <c r="H39" s="190">
        <v>8</v>
      </c>
      <c r="I39" s="201" t="str">
        <f t="shared" si="0"/>
        <v>B+</v>
      </c>
      <c r="J39" s="201">
        <f t="shared" si="1"/>
        <v>3.5</v>
      </c>
      <c r="K39" s="190">
        <v>5.5</v>
      </c>
      <c r="L39" s="201" t="str">
        <f t="shared" si="2"/>
        <v>C</v>
      </c>
      <c r="M39" s="201">
        <f t="shared" si="3"/>
        <v>2</v>
      </c>
      <c r="N39" s="261">
        <f t="shared" si="4"/>
        <v>2.6</v>
      </c>
      <c r="O39" s="283"/>
    </row>
    <row r="40" spans="1:15" s="95" customFormat="1" ht="19.5" customHeight="1">
      <c r="A40" s="163">
        <v>34</v>
      </c>
      <c r="B40" s="333" t="s">
        <v>1559</v>
      </c>
      <c r="C40" s="195" t="s">
        <v>667</v>
      </c>
      <c r="D40" s="196" t="s">
        <v>24</v>
      </c>
      <c r="E40" s="245" t="s">
        <v>12</v>
      </c>
      <c r="F40" s="198">
        <v>34765</v>
      </c>
      <c r="G40" s="199" t="s">
        <v>20</v>
      </c>
      <c r="H40" s="190"/>
      <c r="I40" s="201"/>
      <c r="J40" s="201"/>
      <c r="K40" s="190"/>
      <c r="L40" s="201"/>
      <c r="M40" s="201"/>
      <c r="N40" s="261"/>
      <c r="O40" s="283" t="s">
        <v>1525</v>
      </c>
    </row>
    <row r="41" spans="1:15" s="95" customFormat="1" ht="19.5" customHeight="1">
      <c r="A41" s="163">
        <v>35</v>
      </c>
      <c r="B41" s="362" t="s">
        <v>1560</v>
      </c>
      <c r="C41" s="195" t="s">
        <v>269</v>
      </c>
      <c r="D41" s="196" t="s">
        <v>342</v>
      </c>
      <c r="E41" s="245" t="s">
        <v>12</v>
      </c>
      <c r="F41" s="198">
        <v>34786</v>
      </c>
      <c r="G41" s="199" t="s">
        <v>20</v>
      </c>
      <c r="H41" s="190"/>
      <c r="I41" s="201"/>
      <c r="J41" s="201"/>
      <c r="K41" s="190"/>
      <c r="L41" s="201"/>
      <c r="M41" s="201"/>
      <c r="N41" s="261"/>
      <c r="O41" s="283" t="s">
        <v>1525</v>
      </c>
    </row>
    <row r="42" spans="1:15" s="95" customFormat="1" ht="19.5" customHeight="1">
      <c r="A42" s="163">
        <v>36</v>
      </c>
      <c r="B42" s="362" t="s">
        <v>710</v>
      </c>
      <c r="C42" s="195" t="s">
        <v>668</v>
      </c>
      <c r="D42" s="196" t="s">
        <v>346</v>
      </c>
      <c r="E42" s="245" t="s">
        <v>12</v>
      </c>
      <c r="F42" s="198">
        <v>34962</v>
      </c>
      <c r="G42" s="199" t="s">
        <v>20</v>
      </c>
      <c r="H42" s="190">
        <v>8.3</v>
      </c>
      <c r="I42" s="201" t="str">
        <f t="shared" si="0"/>
        <v>B+</v>
      </c>
      <c r="J42" s="201">
        <f t="shared" si="1"/>
        <v>3.5</v>
      </c>
      <c r="K42" s="190">
        <v>7.5</v>
      </c>
      <c r="L42" s="201" t="str">
        <f t="shared" si="2"/>
        <v>B</v>
      </c>
      <c r="M42" s="201">
        <f t="shared" si="3"/>
        <v>3</v>
      </c>
      <c r="N42" s="261">
        <f t="shared" si="4"/>
        <v>3.2</v>
      </c>
      <c r="O42" s="283"/>
    </row>
    <row r="43" spans="1:15" s="95" customFormat="1" ht="19.5" customHeight="1">
      <c r="A43" s="163">
        <v>37</v>
      </c>
      <c r="B43" s="362" t="s">
        <v>711</v>
      </c>
      <c r="C43" s="195" t="s">
        <v>16</v>
      </c>
      <c r="D43" s="196" t="s">
        <v>141</v>
      </c>
      <c r="E43" s="245" t="s">
        <v>12</v>
      </c>
      <c r="F43" s="198" t="s">
        <v>676</v>
      </c>
      <c r="G43" s="199" t="s">
        <v>20</v>
      </c>
      <c r="H43" s="190">
        <v>7</v>
      </c>
      <c r="I43" s="201" t="str">
        <f t="shared" si="0"/>
        <v>B</v>
      </c>
      <c r="J43" s="201">
        <f t="shared" si="1"/>
        <v>3</v>
      </c>
      <c r="K43" s="190">
        <v>6.3</v>
      </c>
      <c r="L43" s="201" t="str">
        <f t="shared" si="2"/>
        <v>C</v>
      </c>
      <c r="M43" s="201">
        <f t="shared" si="3"/>
        <v>2</v>
      </c>
      <c r="N43" s="261">
        <f t="shared" si="4"/>
        <v>2.4</v>
      </c>
      <c r="O43" s="283"/>
    </row>
    <row r="44" spans="1:15" s="97" customFormat="1" ht="19.5" customHeight="1">
      <c r="A44" s="176">
        <v>38</v>
      </c>
      <c r="B44" s="362" t="s">
        <v>712</v>
      </c>
      <c r="C44" s="209" t="s">
        <v>299</v>
      </c>
      <c r="D44" s="210" t="s">
        <v>142</v>
      </c>
      <c r="E44" s="248" t="s">
        <v>12</v>
      </c>
      <c r="F44" s="212" t="s">
        <v>677</v>
      </c>
      <c r="G44" s="213" t="s">
        <v>20</v>
      </c>
      <c r="H44" s="190">
        <v>7.5</v>
      </c>
      <c r="I44" s="215" t="str">
        <f t="shared" si="0"/>
        <v>B</v>
      </c>
      <c r="J44" s="215">
        <f t="shared" si="1"/>
        <v>3</v>
      </c>
      <c r="K44" s="190">
        <v>7.3</v>
      </c>
      <c r="L44" s="215" t="str">
        <f t="shared" si="2"/>
        <v>B</v>
      </c>
      <c r="M44" s="215">
        <f t="shared" si="3"/>
        <v>3</v>
      </c>
      <c r="N44" s="261">
        <f t="shared" si="4"/>
        <v>3</v>
      </c>
      <c r="O44" s="293"/>
    </row>
    <row r="45" spans="1:15" s="110" customFormat="1" ht="19.5" customHeight="1">
      <c r="A45" s="266">
        <v>39</v>
      </c>
      <c r="B45" s="362" t="s">
        <v>713</v>
      </c>
      <c r="C45" s="217" t="s">
        <v>363</v>
      </c>
      <c r="D45" s="218" t="s">
        <v>27</v>
      </c>
      <c r="E45" s="168" t="s">
        <v>12</v>
      </c>
      <c r="F45" s="220">
        <v>34911</v>
      </c>
      <c r="G45" s="221" t="s">
        <v>20</v>
      </c>
      <c r="H45" s="190">
        <v>7.5</v>
      </c>
      <c r="I45" s="192" t="str">
        <f t="shared" si="0"/>
        <v>B</v>
      </c>
      <c r="J45" s="192">
        <f t="shared" si="1"/>
        <v>3</v>
      </c>
      <c r="K45" s="190">
        <v>6.5</v>
      </c>
      <c r="L45" s="192" t="str">
        <f t="shared" si="2"/>
        <v>C+</v>
      </c>
      <c r="M45" s="192">
        <f t="shared" si="3"/>
        <v>2.5</v>
      </c>
      <c r="N45" s="261">
        <f t="shared" si="4"/>
        <v>2.7</v>
      </c>
      <c r="O45" s="202"/>
    </row>
    <row r="46" spans="1:15" s="95" customFormat="1" ht="19.5" customHeight="1">
      <c r="A46" s="163">
        <v>40</v>
      </c>
      <c r="B46" s="362" t="s">
        <v>714</v>
      </c>
      <c r="C46" s="195" t="s">
        <v>317</v>
      </c>
      <c r="D46" s="196" t="s">
        <v>669</v>
      </c>
      <c r="E46" s="245" t="s">
        <v>12</v>
      </c>
      <c r="F46" s="198">
        <v>34920</v>
      </c>
      <c r="G46" s="199" t="s">
        <v>20</v>
      </c>
      <c r="H46" s="190"/>
      <c r="I46" s="192"/>
      <c r="J46" s="192"/>
      <c r="K46" s="190"/>
      <c r="L46" s="192"/>
      <c r="M46" s="192"/>
      <c r="N46" s="261"/>
      <c r="O46" s="202" t="s">
        <v>1525</v>
      </c>
    </row>
    <row r="47" spans="1:15" s="95" customFormat="1" ht="19.5" customHeight="1">
      <c r="A47" s="163">
        <v>41</v>
      </c>
      <c r="B47" s="362" t="s">
        <v>715</v>
      </c>
      <c r="C47" s="195" t="s">
        <v>19</v>
      </c>
      <c r="D47" s="196" t="s">
        <v>352</v>
      </c>
      <c r="E47" s="245" t="s">
        <v>12</v>
      </c>
      <c r="F47" s="198" t="s">
        <v>678</v>
      </c>
      <c r="G47" s="199" t="s">
        <v>20</v>
      </c>
      <c r="H47" s="190">
        <v>7.3</v>
      </c>
      <c r="I47" s="192" t="str">
        <f t="shared" si="0"/>
        <v>B</v>
      </c>
      <c r="J47" s="192">
        <f t="shared" si="1"/>
        <v>3</v>
      </c>
      <c r="K47" s="190">
        <v>7</v>
      </c>
      <c r="L47" s="192" t="str">
        <f t="shared" si="2"/>
        <v>B</v>
      </c>
      <c r="M47" s="192">
        <f t="shared" si="3"/>
        <v>3</v>
      </c>
      <c r="N47" s="261">
        <f t="shared" si="4"/>
        <v>3</v>
      </c>
      <c r="O47" s="202"/>
    </row>
    <row r="48" spans="1:15" s="95" customFormat="1" ht="19.5" customHeight="1">
      <c r="A48" s="163">
        <v>42</v>
      </c>
      <c r="B48" s="362" t="s">
        <v>716</v>
      </c>
      <c r="C48" s="195" t="s">
        <v>89</v>
      </c>
      <c r="D48" s="196" t="s">
        <v>108</v>
      </c>
      <c r="E48" s="245" t="s">
        <v>12</v>
      </c>
      <c r="F48" s="198">
        <v>34585</v>
      </c>
      <c r="G48" s="199" t="s">
        <v>20</v>
      </c>
      <c r="H48" s="190">
        <v>7.5</v>
      </c>
      <c r="I48" s="192" t="str">
        <f t="shared" si="0"/>
        <v>B</v>
      </c>
      <c r="J48" s="192">
        <f t="shared" si="1"/>
        <v>3</v>
      </c>
      <c r="K48" s="190">
        <v>7</v>
      </c>
      <c r="L48" s="192" t="str">
        <f t="shared" si="2"/>
        <v>B</v>
      </c>
      <c r="M48" s="192">
        <f t="shared" si="3"/>
        <v>3</v>
      </c>
      <c r="N48" s="261">
        <f t="shared" si="4"/>
        <v>3</v>
      </c>
      <c r="O48" s="202"/>
    </row>
    <row r="49" spans="1:15" s="95" customFormat="1" ht="19.5" customHeight="1">
      <c r="A49" s="163">
        <v>43</v>
      </c>
      <c r="B49" s="362" t="s">
        <v>717</v>
      </c>
      <c r="C49" s="195" t="s">
        <v>670</v>
      </c>
      <c r="D49" s="196" t="s">
        <v>108</v>
      </c>
      <c r="E49" s="245" t="s">
        <v>12</v>
      </c>
      <c r="F49" s="198" t="s">
        <v>255</v>
      </c>
      <c r="G49" s="199" t="s">
        <v>20</v>
      </c>
      <c r="H49" s="190">
        <v>7.8</v>
      </c>
      <c r="I49" s="192" t="str">
        <f t="shared" si="0"/>
        <v>B</v>
      </c>
      <c r="J49" s="192">
        <f t="shared" si="1"/>
        <v>3</v>
      </c>
      <c r="K49" s="190">
        <v>7.3</v>
      </c>
      <c r="L49" s="192" t="str">
        <f t="shared" si="2"/>
        <v>B</v>
      </c>
      <c r="M49" s="192">
        <f t="shared" si="3"/>
        <v>3</v>
      </c>
      <c r="N49" s="261">
        <f t="shared" si="4"/>
        <v>3</v>
      </c>
      <c r="O49" s="202"/>
    </row>
    <row r="50" spans="1:15" s="95" customFormat="1" ht="19.5" customHeight="1">
      <c r="A50" s="163">
        <v>44</v>
      </c>
      <c r="B50" s="362" t="s">
        <v>718</v>
      </c>
      <c r="C50" s="195" t="s">
        <v>16</v>
      </c>
      <c r="D50" s="196" t="s">
        <v>112</v>
      </c>
      <c r="E50" s="245" t="s">
        <v>12</v>
      </c>
      <c r="F50" s="198">
        <v>34595</v>
      </c>
      <c r="G50" s="199" t="s">
        <v>20</v>
      </c>
      <c r="H50" s="190">
        <v>7.5</v>
      </c>
      <c r="I50" s="192" t="str">
        <f t="shared" si="0"/>
        <v>B</v>
      </c>
      <c r="J50" s="192">
        <f t="shared" si="1"/>
        <v>3</v>
      </c>
      <c r="K50" s="190">
        <v>7.3</v>
      </c>
      <c r="L50" s="192" t="str">
        <f t="shared" si="2"/>
        <v>B</v>
      </c>
      <c r="M50" s="192">
        <f t="shared" si="3"/>
        <v>3</v>
      </c>
      <c r="N50" s="261">
        <f t="shared" si="4"/>
        <v>3</v>
      </c>
      <c r="O50" s="202"/>
    </row>
    <row r="51" spans="1:15" s="95" customFormat="1" ht="19.5" customHeight="1">
      <c r="A51" s="163">
        <v>45</v>
      </c>
      <c r="B51" s="362" t="s">
        <v>719</v>
      </c>
      <c r="C51" s="195" t="s">
        <v>671</v>
      </c>
      <c r="D51" s="196" t="s">
        <v>112</v>
      </c>
      <c r="E51" s="245" t="s">
        <v>12</v>
      </c>
      <c r="F51" s="198">
        <v>34789</v>
      </c>
      <c r="G51" s="199" t="s">
        <v>20</v>
      </c>
      <c r="H51" s="190">
        <v>7.8</v>
      </c>
      <c r="I51" s="192" t="str">
        <f t="shared" si="0"/>
        <v>B</v>
      </c>
      <c r="J51" s="192">
        <f t="shared" si="1"/>
        <v>3</v>
      </c>
      <c r="K51" s="190">
        <v>6.8</v>
      </c>
      <c r="L51" s="192" t="str">
        <f t="shared" si="2"/>
        <v>C+</v>
      </c>
      <c r="M51" s="192">
        <f t="shared" si="3"/>
        <v>2.5</v>
      </c>
      <c r="N51" s="261">
        <f t="shared" si="4"/>
        <v>2.7</v>
      </c>
      <c r="O51" s="202"/>
    </row>
    <row r="52" spans="1:15" s="95" customFormat="1" ht="19.5" customHeight="1">
      <c r="A52" s="163">
        <v>46</v>
      </c>
      <c r="B52" s="362" t="s">
        <v>720</v>
      </c>
      <c r="C52" s="195" t="s">
        <v>16</v>
      </c>
      <c r="D52" s="196" t="s">
        <v>235</v>
      </c>
      <c r="E52" s="245" t="s">
        <v>12</v>
      </c>
      <c r="F52" s="198">
        <v>34906</v>
      </c>
      <c r="G52" s="199" t="s">
        <v>20</v>
      </c>
      <c r="H52" s="190">
        <v>7.8</v>
      </c>
      <c r="I52" s="192" t="str">
        <f t="shared" si="0"/>
        <v>B</v>
      </c>
      <c r="J52" s="192">
        <f t="shared" si="1"/>
        <v>3</v>
      </c>
      <c r="K52" s="190">
        <v>5.5</v>
      </c>
      <c r="L52" s="192" t="str">
        <f t="shared" si="2"/>
        <v>C</v>
      </c>
      <c r="M52" s="192">
        <f t="shared" si="3"/>
        <v>2</v>
      </c>
      <c r="N52" s="261">
        <f t="shared" si="4"/>
        <v>2.4</v>
      </c>
      <c r="O52" s="202"/>
    </row>
    <row r="53" spans="1:15" s="95" customFormat="1" ht="19.5" customHeight="1">
      <c r="A53" s="163">
        <v>47</v>
      </c>
      <c r="B53" s="362" t="s">
        <v>721</v>
      </c>
      <c r="C53" s="195" t="s">
        <v>386</v>
      </c>
      <c r="D53" s="196" t="s">
        <v>149</v>
      </c>
      <c r="E53" s="245" t="s">
        <v>12</v>
      </c>
      <c r="F53" s="198">
        <v>34766</v>
      </c>
      <c r="G53" s="199" t="s">
        <v>20</v>
      </c>
      <c r="H53" s="190">
        <v>7.8</v>
      </c>
      <c r="I53" s="192" t="str">
        <f t="shared" si="0"/>
        <v>B</v>
      </c>
      <c r="J53" s="192">
        <f t="shared" si="1"/>
        <v>3</v>
      </c>
      <c r="K53" s="190">
        <v>7</v>
      </c>
      <c r="L53" s="192" t="str">
        <f t="shared" si="2"/>
        <v>B</v>
      </c>
      <c r="M53" s="192">
        <f t="shared" si="3"/>
        <v>3</v>
      </c>
      <c r="N53" s="261">
        <f t="shared" si="4"/>
        <v>3</v>
      </c>
      <c r="O53" s="202"/>
    </row>
    <row r="54" spans="1:15" s="95" customFormat="1" ht="19.5" customHeight="1">
      <c r="A54" s="163">
        <v>48</v>
      </c>
      <c r="B54" s="362" t="s">
        <v>722</v>
      </c>
      <c r="C54" s="195" t="s">
        <v>19</v>
      </c>
      <c r="D54" s="196" t="s">
        <v>149</v>
      </c>
      <c r="E54" s="245" t="s">
        <v>12</v>
      </c>
      <c r="F54" s="198">
        <v>34771</v>
      </c>
      <c r="G54" s="199" t="s">
        <v>20</v>
      </c>
      <c r="H54" s="190">
        <v>7.3</v>
      </c>
      <c r="I54" s="192" t="str">
        <f t="shared" si="0"/>
        <v>B</v>
      </c>
      <c r="J54" s="192">
        <f t="shared" si="1"/>
        <v>3</v>
      </c>
      <c r="K54" s="190">
        <v>7.3</v>
      </c>
      <c r="L54" s="192" t="str">
        <f t="shared" si="2"/>
        <v>B</v>
      </c>
      <c r="M54" s="192">
        <f t="shared" si="3"/>
        <v>3</v>
      </c>
      <c r="N54" s="261">
        <f t="shared" si="4"/>
        <v>3</v>
      </c>
      <c r="O54" s="202"/>
    </row>
    <row r="55" spans="1:15" s="95" customFormat="1" ht="19.5" customHeight="1">
      <c r="A55" s="163">
        <v>49</v>
      </c>
      <c r="B55" s="362" t="s">
        <v>723</v>
      </c>
      <c r="C55" s="195" t="s">
        <v>16</v>
      </c>
      <c r="D55" s="196" t="s">
        <v>462</v>
      </c>
      <c r="E55" s="245" t="s">
        <v>12</v>
      </c>
      <c r="F55" s="198" t="s">
        <v>241</v>
      </c>
      <c r="G55" s="199" t="s">
        <v>20</v>
      </c>
      <c r="H55" s="190">
        <v>7.5</v>
      </c>
      <c r="I55" s="192" t="str">
        <f t="shared" si="0"/>
        <v>B</v>
      </c>
      <c r="J55" s="192">
        <f t="shared" si="1"/>
        <v>3</v>
      </c>
      <c r="K55" s="190">
        <v>7.3</v>
      </c>
      <c r="L55" s="192" t="str">
        <f t="shared" si="2"/>
        <v>B</v>
      </c>
      <c r="M55" s="192">
        <f t="shared" si="3"/>
        <v>3</v>
      </c>
      <c r="N55" s="261">
        <f t="shared" si="4"/>
        <v>3</v>
      </c>
      <c r="O55" s="202"/>
    </row>
    <row r="56" spans="1:15" s="95" customFormat="1" ht="19.5" customHeight="1">
      <c r="A56" s="163">
        <v>50</v>
      </c>
      <c r="B56" s="362" t="s">
        <v>724</v>
      </c>
      <c r="C56" s="195" t="s">
        <v>260</v>
      </c>
      <c r="D56" s="196" t="s">
        <v>118</v>
      </c>
      <c r="E56" s="245" t="s">
        <v>12</v>
      </c>
      <c r="F56" s="198" t="s">
        <v>143</v>
      </c>
      <c r="G56" s="199" t="s">
        <v>20</v>
      </c>
      <c r="H56" s="190">
        <v>6.3</v>
      </c>
      <c r="I56" s="192" t="str">
        <f t="shared" si="0"/>
        <v>C</v>
      </c>
      <c r="J56" s="192">
        <f t="shared" si="1"/>
        <v>2</v>
      </c>
      <c r="K56" s="190">
        <v>7</v>
      </c>
      <c r="L56" s="192" t="str">
        <f t="shared" si="2"/>
        <v>B</v>
      </c>
      <c r="M56" s="192">
        <f t="shared" si="3"/>
        <v>3</v>
      </c>
      <c r="N56" s="261">
        <f t="shared" si="4"/>
        <v>2.6</v>
      </c>
      <c r="O56" s="202"/>
    </row>
    <row r="57" spans="1:15" s="95" customFormat="1" ht="19.5" customHeight="1">
      <c r="A57" s="163">
        <v>51</v>
      </c>
      <c r="B57" s="362" t="s">
        <v>725</v>
      </c>
      <c r="C57" s="195" t="s">
        <v>163</v>
      </c>
      <c r="D57" s="196" t="s">
        <v>463</v>
      </c>
      <c r="E57" s="245" t="s">
        <v>12</v>
      </c>
      <c r="F57" s="198" t="s">
        <v>464</v>
      </c>
      <c r="G57" s="199" t="s">
        <v>20</v>
      </c>
      <c r="H57" s="190">
        <v>8</v>
      </c>
      <c r="I57" s="192" t="str">
        <f t="shared" si="0"/>
        <v>B+</v>
      </c>
      <c r="J57" s="192">
        <f t="shared" si="1"/>
        <v>3.5</v>
      </c>
      <c r="K57" s="190">
        <v>7</v>
      </c>
      <c r="L57" s="192" t="str">
        <f t="shared" si="2"/>
        <v>B</v>
      </c>
      <c r="M57" s="192">
        <f t="shared" si="3"/>
        <v>3</v>
      </c>
      <c r="N57" s="261">
        <f t="shared" si="4"/>
        <v>3.2</v>
      </c>
      <c r="O57" s="202"/>
    </row>
    <row r="58" spans="1:15" s="95" customFormat="1" ht="19.5" customHeight="1">
      <c r="A58" s="163">
        <v>52</v>
      </c>
      <c r="B58" s="362" t="s">
        <v>726</v>
      </c>
      <c r="C58" s="195" t="s">
        <v>83</v>
      </c>
      <c r="D58" s="196" t="s">
        <v>153</v>
      </c>
      <c r="E58" s="245" t="s">
        <v>12</v>
      </c>
      <c r="F58" s="198" t="s">
        <v>679</v>
      </c>
      <c r="G58" s="199" t="s">
        <v>20</v>
      </c>
      <c r="H58" s="190"/>
      <c r="I58" s="192"/>
      <c r="J58" s="192"/>
      <c r="K58" s="190"/>
      <c r="L58" s="192"/>
      <c r="M58" s="192"/>
      <c r="N58" s="261"/>
      <c r="O58" s="202" t="s">
        <v>1525</v>
      </c>
    </row>
    <row r="59" spans="1:15" s="95" customFormat="1" ht="19.5" customHeight="1">
      <c r="A59" s="163">
        <v>53</v>
      </c>
      <c r="B59" s="362" t="s">
        <v>727</v>
      </c>
      <c r="C59" s="195" t="s">
        <v>18</v>
      </c>
      <c r="D59" s="196" t="s">
        <v>672</v>
      </c>
      <c r="E59" s="245" t="s">
        <v>12</v>
      </c>
      <c r="F59" s="198">
        <v>34947</v>
      </c>
      <c r="G59" s="199" t="s">
        <v>20</v>
      </c>
      <c r="H59" s="190">
        <v>7.3</v>
      </c>
      <c r="I59" s="192" t="str">
        <f t="shared" si="0"/>
        <v>B</v>
      </c>
      <c r="J59" s="192">
        <f t="shared" si="1"/>
        <v>3</v>
      </c>
      <c r="K59" s="190">
        <v>7</v>
      </c>
      <c r="L59" s="192" t="str">
        <f t="shared" si="2"/>
        <v>B</v>
      </c>
      <c r="M59" s="192">
        <f t="shared" si="3"/>
        <v>3</v>
      </c>
      <c r="N59" s="261">
        <f t="shared" si="4"/>
        <v>3</v>
      </c>
      <c r="O59" s="202"/>
    </row>
    <row r="60" spans="1:15" s="95" customFormat="1" ht="19.5" customHeight="1">
      <c r="A60" s="163">
        <v>54</v>
      </c>
      <c r="B60" s="362" t="s">
        <v>728</v>
      </c>
      <c r="C60" s="195" t="s">
        <v>467</v>
      </c>
      <c r="D60" s="196" t="s">
        <v>121</v>
      </c>
      <c r="E60" s="245" t="s">
        <v>12</v>
      </c>
      <c r="F60" s="198">
        <v>34876</v>
      </c>
      <c r="G60" s="199" t="s">
        <v>20</v>
      </c>
      <c r="H60" s="190">
        <v>8</v>
      </c>
      <c r="I60" s="192" t="str">
        <f t="shared" si="0"/>
        <v>B+</v>
      </c>
      <c r="J60" s="192">
        <f t="shared" si="1"/>
        <v>3.5</v>
      </c>
      <c r="K60" s="190">
        <v>7.5</v>
      </c>
      <c r="L60" s="192" t="str">
        <f t="shared" si="2"/>
        <v>B</v>
      </c>
      <c r="M60" s="192">
        <f t="shared" si="3"/>
        <v>3</v>
      </c>
      <c r="N60" s="261">
        <f t="shared" si="4"/>
        <v>3.2</v>
      </c>
      <c r="O60" s="202"/>
    </row>
    <row r="61" spans="1:15" s="95" customFormat="1" ht="19.5" customHeight="1">
      <c r="A61" s="163">
        <v>55</v>
      </c>
      <c r="B61" s="362" t="s">
        <v>729</v>
      </c>
      <c r="C61" s="195" t="s">
        <v>260</v>
      </c>
      <c r="D61" s="196" t="s">
        <v>121</v>
      </c>
      <c r="E61" s="245" t="s">
        <v>12</v>
      </c>
      <c r="F61" s="198">
        <v>34878</v>
      </c>
      <c r="G61" s="199" t="s">
        <v>20</v>
      </c>
      <c r="H61" s="190">
        <v>8</v>
      </c>
      <c r="I61" s="192" t="str">
        <f t="shared" si="0"/>
        <v>B+</v>
      </c>
      <c r="J61" s="192">
        <f t="shared" si="1"/>
        <v>3.5</v>
      </c>
      <c r="K61" s="190">
        <v>7.8</v>
      </c>
      <c r="L61" s="192" t="str">
        <f t="shared" si="2"/>
        <v>B</v>
      </c>
      <c r="M61" s="192">
        <f t="shared" si="3"/>
        <v>3</v>
      </c>
      <c r="N61" s="261">
        <f t="shared" si="4"/>
        <v>3.2</v>
      </c>
      <c r="O61" s="202"/>
    </row>
    <row r="62" spans="1:15" s="95" customFormat="1" ht="19.5" customHeight="1">
      <c r="A62" s="163">
        <v>56</v>
      </c>
      <c r="B62" s="362" t="s">
        <v>730</v>
      </c>
      <c r="C62" s="195" t="s">
        <v>163</v>
      </c>
      <c r="D62" s="196" t="s">
        <v>121</v>
      </c>
      <c r="E62" s="245" t="s">
        <v>12</v>
      </c>
      <c r="F62" s="198">
        <v>34533</v>
      </c>
      <c r="G62" s="199" t="s">
        <v>20</v>
      </c>
      <c r="H62" s="190"/>
      <c r="I62" s="192"/>
      <c r="J62" s="192"/>
      <c r="K62" s="190"/>
      <c r="L62" s="192"/>
      <c r="M62" s="192"/>
      <c r="N62" s="261"/>
      <c r="O62" s="202" t="s">
        <v>1525</v>
      </c>
    </row>
    <row r="63" spans="1:15" s="95" customFormat="1" ht="19.5" customHeight="1">
      <c r="A63" s="163">
        <v>57</v>
      </c>
      <c r="B63" s="362" t="s">
        <v>731</v>
      </c>
      <c r="C63" s="195" t="s">
        <v>155</v>
      </c>
      <c r="D63" s="196" t="s">
        <v>121</v>
      </c>
      <c r="E63" s="245" t="s">
        <v>12</v>
      </c>
      <c r="F63" s="198" t="s">
        <v>680</v>
      </c>
      <c r="G63" s="199" t="s">
        <v>20</v>
      </c>
      <c r="H63" s="190">
        <v>7.8</v>
      </c>
      <c r="I63" s="192" t="str">
        <f t="shared" si="0"/>
        <v>B</v>
      </c>
      <c r="J63" s="192">
        <f t="shared" si="1"/>
        <v>3</v>
      </c>
      <c r="K63" s="190">
        <v>6.5</v>
      </c>
      <c r="L63" s="192" t="str">
        <f t="shared" si="2"/>
        <v>C+</v>
      </c>
      <c r="M63" s="192">
        <f t="shared" si="3"/>
        <v>2.5</v>
      </c>
      <c r="N63" s="261">
        <f t="shared" si="4"/>
        <v>2.7</v>
      </c>
      <c r="O63" s="202"/>
    </row>
    <row r="64" spans="1:15" s="95" customFormat="1" ht="19.5" customHeight="1">
      <c r="A64" s="163">
        <v>58</v>
      </c>
      <c r="B64" s="362" t="s">
        <v>732</v>
      </c>
      <c r="C64" s="195" t="s">
        <v>673</v>
      </c>
      <c r="D64" s="196" t="s">
        <v>437</v>
      </c>
      <c r="E64" s="245" t="s">
        <v>12</v>
      </c>
      <c r="F64" s="198" t="s">
        <v>37</v>
      </c>
      <c r="G64" s="199" t="s">
        <v>20</v>
      </c>
      <c r="H64" s="190">
        <v>6.8</v>
      </c>
      <c r="I64" s="192" t="str">
        <f t="shared" si="0"/>
        <v>C+</v>
      </c>
      <c r="J64" s="192">
        <f t="shared" si="1"/>
        <v>2.5</v>
      </c>
      <c r="K64" s="190">
        <v>5.5</v>
      </c>
      <c r="L64" s="192" t="str">
        <f t="shared" si="2"/>
        <v>C</v>
      </c>
      <c r="M64" s="192">
        <f t="shared" si="3"/>
        <v>2</v>
      </c>
      <c r="N64" s="261">
        <f t="shared" si="4"/>
        <v>2.2</v>
      </c>
      <c r="O64" s="202"/>
    </row>
    <row r="65" spans="1:15" s="95" customFormat="1" ht="19.5" customHeight="1">
      <c r="A65" s="163">
        <v>59</v>
      </c>
      <c r="B65" s="362" t="s">
        <v>733</v>
      </c>
      <c r="C65" s="195" t="s">
        <v>16</v>
      </c>
      <c r="D65" s="196" t="s">
        <v>445</v>
      </c>
      <c r="E65" s="245" t="s">
        <v>12</v>
      </c>
      <c r="F65" s="198">
        <v>34933</v>
      </c>
      <c r="G65" s="199" t="s">
        <v>20</v>
      </c>
      <c r="H65" s="190">
        <v>7.8</v>
      </c>
      <c r="I65" s="192" t="str">
        <f t="shared" si="0"/>
        <v>B</v>
      </c>
      <c r="J65" s="192">
        <f t="shared" si="1"/>
        <v>3</v>
      </c>
      <c r="K65" s="190">
        <v>5.5</v>
      </c>
      <c r="L65" s="192" t="str">
        <f t="shared" si="2"/>
        <v>C</v>
      </c>
      <c r="M65" s="192">
        <f t="shared" si="3"/>
        <v>2</v>
      </c>
      <c r="N65" s="261">
        <f t="shared" si="4"/>
        <v>2.4</v>
      </c>
      <c r="O65" s="202"/>
    </row>
    <row r="66" spans="1:15" s="95" customFormat="1" ht="19.5" customHeight="1">
      <c r="A66" s="163">
        <v>60</v>
      </c>
      <c r="B66" s="362" t="s">
        <v>734</v>
      </c>
      <c r="C66" s="195" t="s">
        <v>317</v>
      </c>
      <c r="D66" s="196" t="s">
        <v>383</v>
      </c>
      <c r="E66" s="245" t="s">
        <v>12</v>
      </c>
      <c r="F66" s="198">
        <v>34867</v>
      </c>
      <c r="G66" s="199" t="s">
        <v>20</v>
      </c>
      <c r="H66" s="190">
        <v>7.5</v>
      </c>
      <c r="I66" s="192" t="str">
        <f t="shared" si="0"/>
        <v>B</v>
      </c>
      <c r="J66" s="192">
        <f t="shared" si="1"/>
        <v>3</v>
      </c>
      <c r="K66" s="190">
        <v>6.5</v>
      </c>
      <c r="L66" s="192" t="str">
        <f t="shared" si="2"/>
        <v>C+</v>
      </c>
      <c r="M66" s="192">
        <f t="shared" si="3"/>
        <v>2.5</v>
      </c>
      <c r="N66" s="261">
        <f t="shared" si="4"/>
        <v>2.7</v>
      </c>
      <c r="O66" s="202"/>
    </row>
    <row r="67" spans="1:15" s="98" customFormat="1" ht="19.5" customHeight="1">
      <c r="A67" s="163">
        <v>61</v>
      </c>
      <c r="B67" s="362" t="s">
        <v>735</v>
      </c>
      <c r="C67" s="195" t="s">
        <v>16</v>
      </c>
      <c r="D67" s="196" t="s">
        <v>160</v>
      </c>
      <c r="E67" s="245" t="s">
        <v>12</v>
      </c>
      <c r="F67" s="198" t="s">
        <v>354</v>
      </c>
      <c r="G67" s="199" t="s">
        <v>20</v>
      </c>
      <c r="H67" s="190">
        <v>5.3</v>
      </c>
      <c r="I67" s="192" t="str">
        <f t="shared" si="0"/>
        <v>D+</v>
      </c>
      <c r="J67" s="192">
        <f t="shared" si="1"/>
        <v>1.5</v>
      </c>
      <c r="K67" s="190">
        <v>6.5</v>
      </c>
      <c r="L67" s="192" t="str">
        <f t="shared" si="2"/>
        <v>C+</v>
      </c>
      <c r="M67" s="192">
        <f t="shared" si="3"/>
        <v>2.5</v>
      </c>
      <c r="N67" s="261">
        <f t="shared" si="4"/>
        <v>2.1</v>
      </c>
      <c r="O67" s="202"/>
    </row>
    <row r="68" spans="1:15" s="95" customFormat="1" ht="19.5" customHeight="1">
      <c r="A68" s="163">
        <v>62</v>
      </c>
      <c r="B68" s="362" t="s">
        <v>736</v>
      </c>
      <c r="C68" s="195" t="s">
        <v>674</v>
      </c>
      <c r="D68" s="196" t="s">
        <v>164</v>
      </c>
      <c r="E68" s="245" t="s">
        <v>12</v>
      </c>
      <c r="F68" s="198">
        <v>34772</v>
      </c>
      <c r="G68" s="199" t="s">
        <v>20</v>
      </c>
      <c r="H68" s="190">
        <v>8</v>
      </c>
      <c r="I68" s="192" t="str">
        <f t="shared" si="0"/>
        <v>B+</v>
      </c>
      <c r="J68" s="192">
        <f t="shared" si="1"/>
        <v>3.5</v>
      </c>
      <c r="K68" s="190">
        <v>7</v>
      </c>
      <c r="L68" s="192" t="str">
        <f t="shared" si="2"/>
        <v>B</v>
      </c>
      <c r="M68" s="192">
        <f t="shared" si="3"/>
        <v>3</v>
      </c>
      <c r="N68" s="261">
        <f t="shared" si="4"/>
        <v>3.2</v>
      </c>
      <c r="O68" s="202"/>
    </row>
    <row r="69" spans="1:15" s="95" customFormat="1" ht="19.5" customHeight="1">
      <c r="A69" s="163">
        <v>63</v>
      </c>
      <c r="B69" s="362" t="s">
        <v>737</v>
      </c>
      <c r="C69" s="195" t="s">
        <v>675</v>
      </c>
      <c r="D69" s="196" t="s">
        <v>164</v>
      </c>
      <c r="E69" s="245" t="s">
        <v>12</v>
      </c>
      <c r="F69" s="198" t="s">
        <v>355</v>
      </c>
      <c r="G69" s="199" t="s">
        <v>20</v>
      </c>
      <c r="H69" s="190">
        <v>7.5</v>
      </c>
      <c r="I69" s="201" t="str">
        <f t="shared" si="0"/>
        <v>B</v>
      </c>
      <c r="J69" s="201">
        <f t="shared" si="1"/>
        <v>3</v>
      </c>
      <c r="K69" s="190">
        <v>6.5</v>
      </c>
      <c r="L69" s="201" t="str">
        <f t="shared" si="2"/>
        <v>C+</v>
      </c>
      <c r="M69" s="201">
        <f t="shared" si="3"/>
        <v>2.5</v>
      </c>
      <c r="N69" s="261">
        <f t="shared" si="4"/>
        <v>2.7</v>
      </c>
      <c r="O69" s="202"/>
    </row>
    <row r="70" spans="1:15" s="95" customFormat="1" ht="19.5" customHeight="1">
      <c r="A70" s="163">
        <v>64</v>
      </c>
      <c r="B70" s="362" t="s">
        <v>738</v>
      </c>
      <c r="C70" s="195" t="s">
        <v>675</v>
      </c>
      <c r="D70" s="196" t="s">
        <v>164</v>
      </c>
      <c r="E70" s="245" t="s">
        <v>12</v>
      </c>
      <c r="F70" s="198" t="s">
        <v>173</v>
      </c>
      <c r="G70" s="199" t="s">
        <v>20</v>
      </c>
      <c r="H70" s="190">
        <v>7.5</v>
      </c>
      <c r="I70" s="192" t="str">
        <f t="shared" si="0"/>
        <v>B</v>
      </c>
      <c r="J70" s="192">
        <f t="shared" si="1"/>
        <v>3</v>
      </c>
      <c r="K70" s="190">
        <v>8</v>
      </c>
      <c r="L70" s="192" t="str">
        <f t="shared" si="2"/>
        <v>B+</v>
      </c>
      <c r="M70" s="192">
        <f t="shared" si="3"/>
        <v>3.5</v>
      </c>
      <c r="N70" s="261">
        <f t="shared" si="4"/>
        <v>3.3</v>
      </c>
      <c r="O70" s="202"/>
    </row>
    <row r="71" spans="1:15" s="97" customFormat="1" ht="19.5" customHeight="1">
      <c r="A71" s="176">
        <v>65</v>
      </c>
      <c r="B71" s="363" t="s">
        <v>739</v>
      </c>
      <c r="C71" s="209" t="s">
        <v>469</v>
      </c>
      <c r="D71" s="210" t="s">
        <v>164</v>
      </c>
      <c r="E71" s="248" t="s">
        <v>12</v>
      </c>
      <c r="F71" s="212" t="s">
        <v>470</v>
      </c>
      <c r="G71" s="213" t="s">
        <v>20</v>
      </c>
      <c r="H71" s="216"/>
      <c r="I71" s="215"/>
      <c r="J71" s="215"/>
      <c r="K71" s="216"/>
      <c r="L71" s="215"/>
      <c r="M71" s="215"/>
      <c r="N71" s="269"/>
      <c r="O71" s="293" t="s">
        <v>1525</v>
      </c>
    </row>
    <row r="72" spans="2:19" ht="17.25" customHeight="1">
      <c r="B72" s="30"/>
      <c r="C72" s="4"/>
      <c r="E72" s="47"/>
      <c r="H72" s="3"/>
      <c r="I72" s="19"/>
      <c r="J72" s="3"/>
      <c r="K72" s="3"/>
      <c r="L72" s="19"/>
      <c r="M72" s="3"/>
      <c r="N72" s="3"/>
      <c r="O72" s="21"/>
      <c r="R72" s="51"/>
      <c r="S72" s="48"/>
    </row>
    <row r="73" spans="2:19" ht="17.25" customHeight="1">
      <c r="B73" s="30"/>
      <c r="C73" s="4"/>
      <c r="E73" s="47"/>
      <c r="H73" s="3"/>
      <c r="I73" s="19"/>
      <c r="J73" s="3"/>
      <c r="K73" s="3"/>
      <c r="L73" s="19"/>
      <c r="M73" s="3"/>
      <c r="N73" s="3"/>
      <c r="O73" s="21"/>
      <c r="R73" s="51"/>
      <c r="S73" s="48"/>
    </row>
    <row r="74" spans="2:19" ht="17.25" customHeight="1">
      <c r="B74" s="30"/>
      <c r="C74" s="4"/>
      <c r="E74" s="47"/>
      <c r="H74" s="3"/>
      <c r="I74" s="19"/>
      <c r="J74" s="3"/>
      <c r="K74" s="3"/>
      <c r="L74" s="19"/>
      <c r="M74" s="3"/>
      <c r="N74" s="3"/>
      <c r="O74" s="21"/>
      <c r="R74" s="51"/>
      <c r="S74" s="48"/>
    </row>
    <row r="75" spans="2:19" ht="17.25" customHeight="1">
      <c r="B75" s="30"/>
      <c r="C75" s="4"/>
      <c r="E75" s="47"/>
      <c r="H75" s="3"/>
      <c r="I75" s="19"/>
      <c r="J75" s="3"/>
      <c r="K75" s="3"/>
      <c r="L75" s="19"/>
      <c r="M75" s="3"/>
      <c r="N75" s="3"/>
      <c r="O75" s="21"/>
      <c r="R75" s="51"/>
      <c r="S75" s="48"/>
    </row>
    <row r="76" spans="2:19" ht="17.25" customHeight="1">
      <c r="B76" s="30"/>
      <c r="C76" s="4"/>
      <c r="E76" s="47"/>
      <c r="H76" s="3"/>
      <c r="I76" s="19"/>
      <c r="J76" s="3"/>
      <c r="K76" s="3"/>
      <c r="L76" s="19"/>
      <c r="M76" s="3"/>
      <c r="N76" s="3"/>
      <c r="O76" s="21"/>
      <c r="R76" s="51"/>
      <c r="S76" s="48"/>
    </row>
    <row r="77" spans="2:19" ht="17.25" customHeight="1">
      <c r="B77" s="30"/>
      <c r="C77" s="4"/>
      <c r="E77" s="47"/>
      <c r="H77" s="3"/>
      <c r="I77" s="19"/>
      <c r="J77" s="3"/>
      <c r="K77" s="3"/>
      <c r="L77" s="19"/>
      <c r="M77" s="3"/>
      <c r="N77" s="3"/>
      <c r="O77" s="21"/>
      <c r="R77" s="51"/>
      <c r="S77" s="48"/>
    </row>
    <row r="78" spans="2:19" ht="17.25" customHeight="1">
      <c r="B78" s="30"/>
      <c r="C78" s="4"/>
      <c r="E78" s="47"/>
      <c r="H78" s="3"/>
      <c r="I78" s="19"/>
      <c r="J78" s="3"/>
      <c r="K78" s="3"/>
      <c r="L78" s="19"/>
      <c r="M78" s="3"/>
      <c r="N78" s="3"/>
      <c r="O78" s="21"/>
      <c r="R78" s="51"/>
      <c r="S78" s="48"/>
    </row>
    <row r="79" spans="2:19" ht="17.25" customHeight="1">
      <c r="B79" s="30"/>
      <c r="C79" s="4"/>
      <c r="E79" s="47"/>
      <c r="H79" s="3"/>
      <c r="I79" s="19"/>
      <c r="J79" s="3"/>
      <c r="K79" s="3"/>
      <c r="L79" s="19"/>
      <c r="M79" s="3"/>
      <c r="N79" s="3"/>
      <c r="O79" s="21"/>
      <c r="R79" s="51"/>
      <c r="S79" s="48"/>
    </row>
    <row r="80" spans="2:19" ht="17.25" customHeight="1">
      <c r="B80" s="30"/>
      <c r="C80" s="4"/>
      <c r="E80" s="47"/>
      <c r="H80" s="3"/>
      <c r="I80" s="19"/>
      <c r="J80" s="3"/>
      <c r="K80" s="3"/>
      <c r="L80" s="19"/>
      <c r="M80" s="3"/>
      <c r="N80" s="3"/>
      <c r="O80" s="21"/>
      <c r="R80" s="51"/>
      <c r="S80" s="48"/>
    </row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spans="3:4" ht="17.25" customHeight="1">
      <c r="C88" s="3" t="s">
        <v>656</v>
      </c>
      <c r="D88" s="3">
        <f>COUNTIF(N6:N71,"&gt;=3.6")</f>
        <v>0</v>
      </c>
    </row>
    <row r="89" spans="3:4" ht="17.25" customHeight="1">
      <c r="C89" s="3" t="s">
        <v>419</v>
      </c>
      <c r="D89" s="62">
        <f>COUNTIF(N6:N71,"&gt;=3.2")-COUNTIF(N6:N71,"&gt;=3.6")</f>
        <v>9</v>
      </c>
    </row>
    <row r="90" spans="3:4" ht="17.25" customHeight="1">
      <c r="C90" s="3" t="s">
        <v>657</v>
      </c>
      <c r="D90" s="62">
        <f>COUNTIF(N6:N71,"&gt;=2.5")-COUNTIF(N6:N71,"&gt;=3.2")</f>
        <v>31</v>
      </c>
    </row>
    <row r="91" spans="3:4" ht="17.25" customHeight="1">
      <c r="C91" s="3" t="s">
        <v>658</v>
      </c>
      <c r="D91" s="62">
        <f>COUNTIF(N6:N71,"&gt;=2.0")-COUNTIF(N6:N71,"&gt;=2.5")</f>
        <v>10</v>
      </c>
    </row>
    <row r="92" spans="3:4" ht="17.25" customHeight="1">
      <c r="C92" s="3" t="s">
        <v>659</v>
      </c>
      <c r="D92" s="62">
        <f>COUNTIF(N6:N71,"&gt;=1")-COUNTIF(N6:N71,"&gt;=2")</f>
        <v>1</v>
      </c>
    </row>
    <row r="93" spans="3:4" ht="17.25" customHeight="1">
      <c r="C93" s="3" t="s">
        <v>657</v>
      </c>
      <c r="D93" s="62">
        <f>COUNTIF(N6:N71,"&gt;=0")-COUNTIF(N6:N71,"&gt;=1")</f>
        <v>0</v>
      </c>
    </row>
    <row r="94" ht="17.25" customHeight="1">
      <c r="D94" s="4">
        <f>SUM(D88:D93)</f>
        <v>51</v>
      </c>
    </row>
    <row r="95" ht="17.25" customHeight="1"/>
    <row r="96" ht="17.25" customHeight="1"/>
  </sheetData>
  <sheetProtection selectLockedCells="1" selectUnlockedCells="1"/>
  <mergeCells count="10">
    <mergeCell ref="K4:M4"/>
    <mergeCell ref="K5:M5"/>
    <mergeCell ref="H5:J5"/>
    <mergeCell ref="A1:D1"/>
    <mergeCell ref="A5:G5"/>
    <mergeCell ref="H2:M2"/>
    <mergeCell ref="H4:J4"/>
    <mergeCell ref="H3:O3"/>
    <mergeCell ref="O4:O5"/>
    <mergeCell ref="C4:D4"/>
  </mergeCells>
  <conditionalFormatting sqref="Q7:IV71 P14:P71 A7:A71 C7:O71">
    <cfRule type="cellIs" priority="1" dxfId="0" operator="equal" stopIfTrue="1">
      <formula>"F"</formula>
    </cfRule>
    <cfRule type="cellIs" priority="2" dxfId="0" operator="equal" stopIfTrue="1">
      <formula>"F+"</formula>
    </cfRule>
  </conditionalFormatting>
  <conditionalFormatting sqref="P13">
    <cfRule type="cellIs" priority="5" dxfId="0" operator="equal" stopIfTrue="1">
      <formula>"F"</formula>
    </cfRule>
  </conditionalFormatting>
  <printOptions/>
  <pageMargins left="0.17" right="0.17" top="0.17" bottom="0.18" header="0.32" footer="0.18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44"/>
  <sheetViews>
    <sheetView zoomScalePageLayoutView="0" workbookViewId="0" topLeftCell="A1">
      <pane xSplit="6" topLeftCell="G1" activePane="topRight" state="frozen"/>
      <selection pane="topLeft" activeCell="V70" sqref="O27:V70"/>
      <selection pane="topRight" activeCell="L7" sqref="L7:M18"/>
    </sheetView>
  </sheetViews>
  <sheetFormatPr defaultColWidth="9.00390625" defaultRowHeight="15.75"/>
  <cols>
    <col min="1" max="1" width="4.625" style="4" customWidth="1"/>
    <col min="2" max="2" width="8.625" style="4" customWidth="1"/>
    <col min="3" max="3" width="15.875" style="16" customWidth="1"/>
    <col min="4" max="4" width="8.75390625" style="4" customWidth="1"/>
    <col min="5" max="5" width="5.375" style="4" customWidth="1"/>
    <col min="6" max="6" width="11.00390625" style="4" customWidth="1"/>
    <col min="7" max="7" width="10.50390625" style="4" customWidth="1"/>
    <col min="8" max="13" width="8.00390625" style="3" customWidth="1"/>
    <col min="14" max="14" width="11.00390625" style="9" customWidth="1"/>
    <col min="15" max="15" width="2.375" style="3" hidden="1" customWidth="1"/>
    <col min="16" max="16" width="0.5" style="3" hidden="1" customWidth="1"/>
    <col min="17" max="17" width="7.75390625" style="24" customWidth="1"/>
    <col min="18" max="16384" width="9.00390625" style="3" customWidth="1"/>
  </cols>
  <sheetData>
    <row r="1" spans="1:18" ht="18" customHeight="1">
      <c r="A1" s="391" t="s">
        <v>707</v>
      </c>
      <c r="B1" s="391"/>
      <c r="C1" s="391"/>
      <c r="D1" s="391"/>
      <c r="E1" s="26"/>
      <c r="F1" s="7"/>
      <c r="G1" s="7"/>
      <c r="N1" s="19"/>
      <c r="O1" s="9"/>
      <c r="Q1" s="19"/>
      <c r="R1" s="24"/>
    </row>
    <row r="2" spans="1:18" ht="19.5" customHeight="1">
      <c r="A2" s="416" t="s">
        <v>1505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</row>
    <row r="3" spans="1:27" ht="11.25" hidden="1">
      <c r="A3" s="10"/>
      <c r="B3" s="10"/>
      <c r="C3" s="10"/>
      <c r="D3" s="11"/>
      <c r="E3" s="11"/>
      <c r="F3" s="11"/>
      <c r="G3" s="11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50"/>
      <c r="S3" s="50"/>
      <c r="T3" s="50"/>
      <c r="U3" s="50"/>
      <c r="V3" s="50"/>
      <c r="W3" s="50"/>
      <c r="X3" s="50"/>
      <c r="Y3" s="50"/>
      <c r="Z3" s="50"/>
      <c r="AA3" s="50"/>
    </row>
    <row r="4" spans="1:27" s="14" customFormat="1" ht="48.75" customHeight="1">
      <c r="A4" s="152" t="s">
        <v>126</v>
      </c>
      <c r="B4" s="152" t="s">
        <v>0</v>
      </c>
      <c r="C4" s="397" t="s">
        <v>1</v>
      </c>
      <c r="D4" s="398"/>
      <c r="E4" s="153" t="s">
        <v>2</v>
      </c>
      <c r="F4" s="153" t="s">
        <v>3</v>
      </c>
      <c r="G4" s="153" t="s">
        <v>4</v>
      </c>
      <c r="H4" s="387" t="s">
        <v>1519</v>
      </c>
      <c r="I4" s="387"/>
      <c r="J4" s="388"/>
      <c r="K4" s="430" t="s">
        <v>1520</v>
      </c>
      <c r="L4" s="430"/>
      <c r="M4" s="431"/>
      <c r="N4" s="153" t="s">
        <v>6</v>
      </c>
      <c r="O4" s="433" t="s">
        <v>661</v>
      </c>
      <c r="P4" s="431"/>
      <c r="Q4" s="428" t="s">
        <v>7</v>
      </c>
      <c r="R4" s="52"/>
      <c r="S4" s="52"/>
      <c r="T4" s="52"/>
      <c r="U4" s="52"/>
      <c r="V4" s="52"/>
      <c r="W4" s="52"/>
      <c r="X4" s="52"/>
      <c r="Y4" s="52"/>
      <c r="Z4" s="52"/>
      <c r="AA4" s="52"/>
    </row>
    <row r="5" spans="1:27" ht="15.75">
      <c r="A5" s="434"/>
      <c r="B5" s="435"/>
      <c r="C5" s="435"/>
      <c r="D5" s="435"/>
      <c r="E5" s="435"/>
      <c r="F5" s="435"/>
      <c r="G5" s="436"/>
      <c r="H5" s="389">
        <v>2</v>
      </c>
      <c r="I5" s="389"/>
      <c r="J5" s="390"/>
      <c r="K5" s="401">
        <v>3</v>
      </c>
      <c r="L5" s="401"/>
      <c r="M5" s="401"/>
      <c r="N5" s="153">
        <f>SUM(H5:M5)</f>
        <v>5</v>
      </c>
      <c r="O5" s="432">
        <v>1</v>
      </c>
      <c r="P5" s="390"/>
      <c r="Q5" s="429"/>
      <c r="R5" s="50"/>
      <c r="S5" s="50"/>
      <c r="T5" s="50"/>
      <c r="U5" s="50"/>
      <c r="V5" s="50"/>
      <c r="W5" s="50"/>
      <c r="X5" s="50"/>
      <c r="Y5" s="50"/>
      <c r="Z5" s="50"/>
      <c r="AA5" s="50"/>
    </row>
    <row r="6" spans="1:27" s="19" customFormat="1" ht="15.75" customHeight="1">
      <c r="A6" s="17"/>
      <c r="B6" s="17"/>
      <c r="C6" s="18"/>
      <c r="D6" s="20"/>
      <c r="E6" s="17"/>
      <c r="F6" s="17"/>
      <c r="G6" s="17"/>
      <c r="H6" s="5" t="s">
        <v>248</v>
      </c>
      <c r="I6" s="5" t="s">
        <v>249</v>
      </c>
      <c r="J6" s="5" t="s">
        <v>250</v>
      </c>
      <c r="K6" s="5" t="s">
        <v>248</v>
      </c>
      <c r="L6" s="5" t="s">
        <v>249</v>
      </c>
      <c r="M6" s="5" t="s">
        <v>250</v>
      </c>
      <c r="N6" s="12" t="s">
        <v>250</v>
      </c>
      <c r="O6" s="5"/>
      <c r="P6" s="5"/>
      <c r="Q6" s="25"/>
      <c r="R6" s="51"/>
      <c r="S6" s="51"/>
      <c r="T6" s="51"/>
      <c r="U6" s="51"/>
      <c r="V6" s="51"/>
      <c r="W6" s="51"/>
      <c r="X6" s="51"/>
      <c r="Y6" s="51"/>
      <c r="Z6" s="51"/>
      <c r="AA6" s="51"/>
    </row>
    <row r="7" spans="1:27" s="356" customFormat="1" ht="20.25" customHeight="1">
      <c r="A7" s="298">
        <v>1</v>
      </c>
      <c r="B7" s="308">
        <v>33.474</v>
      </c>
      <c r="C7" s="166" t="s">
        <v>588</v>
      </c>
      <c r="D7" s="167" t="s">
        <v>127</v>
      </c>
      <c r="E7" s="168" t="s">
        <v>12</v>
      </c>
      <c r="F7" s="219" t="s">
        <v>1392</v>
      </c>
      <c r="G7" s="170" t="s">
        <v>13</v>
      </c>
      <c r="H7" s="276">
        <v>8.8</v>
      </c>
      <c r="I7" s="192" t="str">
        <f>IF(H7&gt;=8.5,"A",IF(H7&gt;=8,"B+",IF(H7&gt;=7,"B",IF(H7&gt;=6.5,"C+",IF(H7&gt;=5.5,"C",IF(H7&gt;=5,"D+",IF(H7&gt;=4,"D",IF(H7&gt;=2,"F+","F"))))))))</f>
        <v>A</v>
      </c>
      <c r="J7" s="192">
        <f>IF(I7="A",4,IF(I7="B+",3.5,IF(I7="B",3,IF(I7="C+",2.5,IF(I7="C",2,IF(I7="D+",1.5,IF(I7="D",1,IF(I7="F+",0.5,0))))))))</f>
        <v>4</v>
      </c>
      <c r="K7" s="190">
        <v>8</v>
      </c>
      <c r="L7" s="192" t="str">
        <f>IF(K7&gt;=8.5,"A",IF(K7&gt;=8,"B+",IF(K7&gt;=7,"B",IF(K7&gt;=6.5,"C+",IF(K7&gt;=5.5,"C",IF(K7&gt;=5,"D+",IF(K7&gt;=4,"D",IF(K7&gt;=2,"F+","F"))))))))</f>
        <v>B+</v>
      </c>
      <c r="M7" s="192">
        <f>IF(L7="A",4,IF(L7="B+",3.5,IF(L7="B",3,IF(L7="C+",2.5,IF(L7="C",2,IF(L7="D+",1.5,IF(L7="D",1,IF(L7="F+",0.5,0))))))))</f>
        <v>3.5</v>
      </c>
      <c r="N7" s="193">
        <f>ROUND((J7*$H$5+M7*$K$5)/$N$5,2)</f>
        <v>3.7</v>
      </c>
      <c r="O7" s="192"/>
      <c r="P7" s="192"/>
      <c r="Q7" s="202">
        <f aca="true" t="shared" si="0" ref="Q7:Q18">IF(COUNTIF(H7:P7,"F")+COUNTIF(H7:P7,"F+")&gt;0,"TL "&amp;COUNTIF(H7:P7,"F")+COUNTIF(H7:P7,"F+")&amp;" HP","")</f>
      </c>
      <c r="R7" s="375"/>
      <c r="S7" s="375"/>
      <c r="T7" s="375"/>
      <c r="U7" s="375"/>
      <c r="V7" s="375"/>
      <c r="W7" s="375"/>
      <c r="X7" s="375"/>
      <c r="Y7" s="375"/>
      <c r="Z7" s="375"/>
      <c r="AA7" s="375"/>
    </row>
    <row r="8" spans="1:27" s="356" customFormat="1" ht="20.25" customHeight="1">
      <c r="A8" s="299">
        <v>2</v>
      </c>
      <c r="B8" s="295">
        <v>33.475</v>
      </c>
      <c r="C8" s="166" t="s">
        <v>16</v>
      </c>
      <c r="D8" s="167" t="s">
        <v>82</v>
      </c>
      <c r="E8" s="168" t="s">
        <v>12</v>
      </c>
      <c r="F8" s="219" t="s">
        <v>848</v>
      </c>
      <c r="G8" s="170" t="s">
        <v>151</v>
      </c>
      <c r="H8" s="190">
        <v>8.3</v>
      </c>
      <c r="I8" s="192" t="str">
        <f aca="true" t="shared" si="1" ref="I8:I18">IF(H8&gt;=8.5,"A",IF(H8&gt;=8,"B+",IF(H8&gt;=7,"B",IF(H8&gt;=6.5,"C+",IF(H8&gt;=5.5,"C",IF(H8&gt;=5,"D+",IF(H8&gt;=4,"D",IF(H8&gt;=2,"F+","F"))))))))</f>
        <v>B+</v>
      </c>
      <c r="J8" s="192">
        <f aca="true" t="shared" si="2" ref="J8:J18">IF(I8="A",4,IF(I8="B+",3.5,IF(I8="B",3,IF(I8="C+",2.5,IF(I8="C",2,IF(I8="D+",1.5,IF(I8="D",1,IF(I8="F+",0.5,0))))))))</f>
        <v>3.5</v>
      </c>
      <c r="K8" s="190">
        <v>8.5</v>
      </c>
      <c r="L8" s="192" t="str">
        <f aca="true" t="shared" si="3" ref="L8:L18">IF(K8&gt;=8.5,"A",IF(K8&gt;=8,"B+",IF(K8&gt;=7,"B",IF(K8&gt;=6.5,"C+",IF(K8&gt;=5.5,"C",IF(K8&gt;=5,"D+",IF(K8&gt;=4,"D",IF(K8&gt;=2,"F+","F"))))))))</f>
        <v>A</v>
      </c>
      <c r="M8" s="192">
        <f aca="true" t="shared" si="4" ref="M8:M18">IF(L8="A",4,IF(L8="B+",3.5,IF(L8="B",3,IF(L8="C+",2.5,IF(L8="C",2,IF(L8="D+",1.5,IF(L8="D",1,IF(L8="F+",0.5,0))))))))</f>
        <v>4</v>
      </c>
      <c r="N8" s="261">
        <f aca="true" t="shared" si="5" ref="N8:N18">ROUND((J8*$H$5+M8*$K$5)/$N$5,2)</f>
        <v>3.8</v>
      </c>
      <c r="O8" s="192"/>
      <c r="P8" s="192"/>
      <c r="Q8" s="202">
        <f t="shared" si="0"/>
      </c>
      <c r="R8" s="375"/>
      <c r="S8" s="375"/>
      <c r="T8" s="375"/>
      <c r="U8" s="375"/>
      <c r="V8" s="375"/>
      <c r="W8" s="375"/>
      <c r="X8" s="375"/>
      <c r="Y8" s="375"/>
      <c r="Z8" s="375"/>
      <c r="AA8" s="375"/>
    </row>
    <row r="9" spans="1:27" s="356" customFormat="1" ht="20.25" customHeight="1">
      <c r="A9" s="299">
        <v>3</v>
      </c>
      <c r="B9" s="295">
        <v>33.476</v>
      </c>
      <c r="C9" s="166" t="s">
        <v>180</v>
      </c>
      <c r="D9" s="167" t="s">
        <v>589</v>
      </c>
      <c r="E9" s="168" t="s">
        <v>12</v>
      </c>
      <c r="F9" s="219" t="s">
        <v>590</v>
      </c>
      <c r="G9" s="170" t="s">
        <v>591</v>
      </c>
      <c r="H9" s="190">
        <v>9.3</v>
      </c>
      <c r="I9" s="192" t="str">
        <f t="shared" si="1"/>
        <v>A</v>
      </c>
      <c r="J9" s="192">
        <f t="shared" si="2"/>
        <v>4</v>
      </c>
      <c r="K9" s="190">
        <v>8</v>
      </c>
      <c r="L9" s="192" t="str">
        <f t="shared" si="3"/>
        <v>B+</v>
      </c>
      <c r="M9" s="192">
        <f t="shared" si="4"/>
        <v>3.5</v>
      </c>
      <c r="N9" s="261">
        <f t="shared" si="5"/>
        <v>3.7</v>
      </c>
      <c r="O9" s="192"/>
      <c r="P9" s="192"/>
      <c r="Q9" s="202">
        <f t="shared" si="0"/>
      </c>
      <c r="R9" s="375"/>
      <c r="S9" s="375"/>
      <c r="T9" s="375"/>
      <c r="U9" s="375"/>
      <c r="V9" s="375"/>
      <c r="W9" s="375"/>
      <c r="X9" s="375"/>
      <c r="Y9" s="375"/>
      <c r="Z9" s="375"/>
      <c r="AA9" s="375"/>
    </row>
    <row r="10" spans="1:27" s="356" customFormat="1" ht="20.25" customHeight="1">
      <c r="A10" s="299">
        <v>4</v>
      </c>
      <c r="B10" s="295">
        <v>33.477</v>
      </c>
      <c r="C10" s="166" t="s">
        <v>133</v>
      </c>
      <c r="D10" s="167" t="s">
        <v>592</v>
      </c>
      <c r="E10" s="168" t="s">
        <v>10</v>
      </c>
      <c r="F10" s="219" t="s">
        <v>187</v>
      </c>
      <c r="G10" s="170" t="s">
        <v>15</v>
      </c>
      <c r="H10" s="190">
        <v>8</v>
      </c>
      <c r="I10" s="192" t="str">
        <f t="shared" si="1"/>
        <v>B+</v>
      </c>
      <c r="J10" s="192">
        <f t="shared" si="2"/>
        <v>3.5</v>
      </c>
      <c r="K10" s="190">
        <v>7</v>
      </c>
      <c r="L10" s="192" t="str">
        <f t="shared" si="3"/>
        <v>B</v>
      </c>
      <c r="M10" s="192">
        <f t="shared" si="4"/>
        <v>3</v>
      </c>
      <c r="N10" s="261">
        <f t="shared" si="5"/>
        <v>3.2</v>
      </c>
      <c r="O10" s="192"/>
      <c r="P10" s="192"/>
      <c r="Q10" s="202">
        <f t="shared" si="0"/>
      </c>
      <c r="R10" s="375"/>
      <c r="S10" s="375"/>
      <c r="T10" s="375"/>
      <c r="U10" s="375"/>
      <c r="V10" s="375"/>
      <c r="W10" s="375"/>
      <c r="X10" s="375"/>
      <c r="Y10" s="375"/>
      <c r="Z10" s="375"/>
      <c r="AA10" s="375"/>
    </row>
    <row r="11" spans="1:27" s="356" customFormat="1" ht="20.25" customHeight="1">
      <c r="A11" s="299">
        <v>5</v>
      </c>
      <c r="B11" s="295">
        <v>33.481</v>
      </c>
      <c r="C11" s="166" t="s">
        <v>597</v>
      </c>
      <c r="D11" s="167" t="s">
        <v>63</v>
      </c>
      <c r="E11" s="168" t="s">
        <v>12</v>
      </c>
      <c r="F11" s="219" t="s">
        <v>159</v>
      </c>
      <c r="G11" s="170" t="s">
        <v>20</v>
      </c>
      <c r="H11" s="190">
        <v>9.3</v>
      </c>
      <c r="I11" s="192" t="str">
        <f t="shared" si="1"/>
        <v>A</v>
      </c>
      <c r="J11" s="192">
        <f t="shared" si="2"/>
        <v>4</v>
      </c>
      <c r="K11" s="190">
        <v>9</v>
      </c>
      <c r="L11" s="192" t="str">
        <f t="shared" si="3"/>
        <v>A</v>
      </c>
      <c r="M11" s="192">
        <f t="shared" si="4"/>
        <v>4</v>
      </c>
      <c r="N11" s="261">
        <f t="shared" si="5"/>
        <v>4</v>
      </c>
      <c r="O11" s="192"/>
      <c r="P11" s="192"/>
      <c r="Q11" s="202">
        <f t="shared" si="0"/>
      </c>
      <c r="R11" s="375"/>
      <c r="S11" s="375"/>
      <c r="T11" s="375"/>
      <c r="U11" s="375"/>
      <c r="V11" s="375"/>
      <c r="W11" s="375"/>
      <c r="X11" s="375"/>
      <c r="Y11" s="375"/>
      <c r="Z11" s="375"/>
      <c r="AA11" s="375"/>
    </row>
    <row r="12" spans="1:27" s="377" customFormat="1" ht="20.25" customHeight="1">
      <c r="A12" s="296">
        <v>6</v>
      </c>
      <c r="B12" s="295">
        <v>33.4870000000001</v>
      </c>
      <c r="C12" s="166" t="s">
        <v>599</v>
      </c>
      <c r="D12" s="167" t="s">
        <v>404</v>
      </c>
      <c r="E12" s="168" t="s">
        <v>10</v>
      </c>
      <c r="F12" s="219" t="s">
        <v>1393</v>
      </c>
      <c r="G12" s="170" t="s">
        <v>191</v>
      </c>
      <c r="H12" s="190">
        <v>6.8</v>
      </c>
      <c r="I12" s="192" t="str">
        <f t="shared" si="1"/>
        <v>C+</v>
      </c>
      <c r="J12" s="192">
        <f t="shared" si="2"/>
        <v>2.5</v>
      </c>
      <c r="K12" s="190">
        <v>8</v>
      </c>
      <c r="L12" s="192" t="str">
        <f t="shared" si="3"/>
        <v>B+</v>
      </c>
      <c r="M12" s="192">
        <f t="shared" si="4"/>
        <v>3.5</v>
      </c>
      <c r="N12" s="261">
        <f t="shared" si="5"/>
        <v>3.1</v>
      </c>
      <c r="O12" s="205"/>
      <c r="P12" s="205"/>
      <c r="Q12" s="343">
        <f t="shared" si="0"/>
      </c>
      <c r="R12" s="376"/>
      <c r="S12" s="376"/>
      <c r="T12" s="376"/>
      <c r="U12" s="376"/>
      <c r="V12" s="376"/>
      <c r="W12" s="376"/>
      <c r="X12" s="376"/>
      <c r="Y12" s="376"/>
      <c r="Z12" s="376"/>
      <c r="AA12" s="376"/>
    </row>
    <row r="13" spans="1:27" s="356" customFormat="1" ht="20.25" customHeight="1">
      <c r="A13" s="299">
        <v>7</v>
      </c>
      <c r="B13" s="295">
        <v>33.4880000000001</v>
      </c>
      <c r="C13" s="166" t="s">
        <v>600</v>
      </c>
      <c r="D13" s="167" t="s">
        <v>29</v>
      </c>
      <c r="E13" s="245" t="s">
        <v>12</v>
      </c>
      <c r="F13" s="219" t="s">
        <v>942</v>
      </c>
      <c r="G13" s="170" t="s">
        <v>13</v>
      </c>
      <c r="H13" s="190">
        <v>7.5</v>
      </c>
      <c r="I13" s="192" t="str">
        <f t="shared" si="1"/>
        <v>B</v>
      </c>
      <c r="J13" s="192">
        <f t="shared" si="2"/>
        <v>3</v>
      </c>
      <c r="K13" s="190">
        <v>8</v>
      </c>
      <c r="L13" s="192" t="str">
        <f t="shared" si="3"/>
        <v>B+</v>
      </c>
      <c r="M13" s="192">
        <f t="shared" si="4"/>
        <v>3.5</v>
      </c>
      <c r="N13" s="261">
        <f t="shared" si="5"/>
        <v>3.3</v>
      </c>
      <c r="O13" s="192"/>
      <c r="P13" s="192"/>
      <c r="Q13" s="202">
        <f t="shared" si="0"/>
      </c>
      <c r="R13" s="375"/>
      <c r="S13" s="375"/>
      <c r="T13" s="375"/>
      <c r="U13" s="375"/>
      <c r="V13" s="375"/>
      <c r="W13" s="375"/>
      <c r="X13" s="375"/>
      <c r="Y13" s="375"/>
      <c r="Z13" s="375"/>
      <c r="AA13" s="375"/>
    </row>
    <row r="14" spans="1:27" s="356" customFormat="1" ht="20.25" customHeight="1">
      <c r="A14" s="299">
        <v>8</v>
      </c>
      <c r="B14" s="295">
        <v>33.4930000000001</v>
      </c>
      <c r="C14" s="166" t="s">
        <v>603</v>
      </c>
      <c r="D14" s="167" t="s">
        <v>346</v>
      </c>
      <c r="E14" s="168" t="s">
        <v>12</v>
      </c>
      <c r="F14" s="219" t="s">
        <v>210</v>
      </c>
      <c r="G14" s="170" t="s">
        <v>15</v>
      </c>
      <c r="H14" s="190">
        <v>7</v>
      </c>
      <c r="I14" s="192" t="str">
        <f t="shared" si="1"/>
        <v>B</v>
      </c>
      <c r="J14" s="192">
        <f t="shared" si="2"/>
        <v>3</v>
      </c>
      <c r="K14" s="190">
        <v>7.5</v>
      </c>
      <c r="L14" s="192" t="str">
        <f t="shared" si="3"/>
        <v>B</v>
      </c>
      <c r="M14" s="192">
        <f t="shared" si="4"/>
        <v>3</v>
      </c>
      <c r="N14" s="261">
        <f t="shared" si="5"/>
        <v>3</v>
      </c>
      <c r="O14" s="192"/>
      <c r="P14" s="192"/>
      <c r="Q14" s="202">
        <f t="shared" si="0"/>
      </c>
      <c r="R14" s="375"/>
      <c r="S14" s="375"/>
      <c r="T14" s="375"/>
      <c r="U14" s="375"/>
      <c r="V14" s="375"/>
      <c r="W14" s="375"/>
      <c r="X14" s="375"/>
      <c r="Y14" s="375"/>
      <c r="Z14" s="375"/>
      <c r="AA14" s="375"/>
    </row>
    <row r="15" spans="1:27" s="356" customFormat="1" ht="20.25" customHeight="1">
      <c r="A15" s="299">
        <v>9</v>
      </c>
      <c r="B15" s="295">
        <v>33.505</v>
      </c>
      <c r="C15" s="166" t="s">
        <v>455</v>
      </c>
      <c r="D15" s="167" t="s">
        <v>106</v>
      </c>
      <c r="E15" s="168" t="s">
        <v>12</v>
      </c>
      <c r="F15" s="219" t="s">
        <v>109</v>
      </c>
      <c r="G15" s="170" t="s">
        <v>15</v>
      </c>
      <c r="H15" s="190"/>
      <c r="I15" s="192"/>
      <c r="J15" s="192"/>
      <c r="K15" s="190"/>
      <c r="L15" s="192"/>
      <c r="M15" s="192"/>
      <c r="N15" s="261"/>
      <c r="O15" s="192"/>
      <c r="P15" s="192"/>
      <c r="Q15" s="202" t="s">
        <v>1525</v>
      </c>
      <c r="R15" s="375"/>
      <c r="S15" s="375"/>
      <c r="T15" s="375"/>
      <c r="U15" s="375"/>
      <c r="V15" s="375"/>
      <c r="W15" s="375"/>
      <c r="X15" s="375"/>
      <c r="Y15" s="375"/>
      <c r="Z15" s="375"/>
      <c r="AA15" s="375"/>
    </row>
    <row r="16" spans="1:27" s="377" customFormat="1" ht="20.25" customHeight="1">
      <c r="A16" s="299">
        <v>10</v>
      </c>
      <c r="B16" s="295">
        <v>33.507</v>
      </c>
      <c r="C16" s="166" t="s">
        <v>25</v>
      </c>
      <c r="D16" s="167" t="s">
        <v>232</v>
      </c>
      <c r="E16" s="168" t="s">
        <v>12</v>
      </c>
      <c r="F16" s="219" t="s">
        <v>1394</v>
      </c>
      <c r="G16" s="170" t="s">
        <v>15</v>
      </c>
      <c r="H16" s="190">
        <v>9</v>
      </c>
      <c r="I16" s="192" t="str">
        <f t="shared" si="1"/>
        <v>A</v>
      </c>
      <c r="J16" s="192">
        <f t="shared" si="2"/>
        <v>4</v>
      </c>
      <c r="K16" s="190">
        <v>7</v>
      </c>
      <c r="L16" s="192" t="str">
        <f t="shared" si="3"/>
        <v>B</v>
      </c>
      <c r="M16" s="192">
        <f t="shared" si="4"/>
        <v>3</v>
      </c>
      <c r="N16" s="261">
        <f t="shared" si="5"/>
        <v>3.4</v>
      </c>
      <c r="O16" s="205"/>
      <c r="P16" s="205"/>
      <c r="Q16" s="202">
        <f t="shared" si="0"/>
      </c>
      <c r="R16" s="376"/>
      <c r="S16" s="376"/>
      <c r="T16" s="376"/>
      <c r="U16" s="376"/>
      <c r="V16" s="376"/>
      <c r="W16" s="376"/>
      <c r="X16" s="376"/>
      <c r="Y16" s="376"/>
      <c r="Z16" s="376"/>
      <c r="AA16" s="376"/>
    </row>
    <row r="17" spans="1:27" s="356" customFormat="1" ht="20.25" customHeight="1">
      <c r="A17" s="299">
        <v>11</v>
      </c>
      <c r="B17" s="295">
        <v>33.516</v>
      </c>
      <c r="C17" s="166" t="s">
        <v>623</v>
      </c>
      <c r="D17" s="167" t="s">
        <v>624</v>
      </c>
      <c r="E17" s="168" t="s">
        <v>10</v>
      </c>
      <c r="F17" s="219" t="s">
        <v>508</v>
      </c>
      <c r="G17" s="170" t="s">
        <v>15</v>
      </c>
      <c r="H17" s="190">
        <v>8.5</v>
      </c>
      <c r="I17" s="192" t="str">
        <f t="shared" si="1"/>
        <v>A</v>
      </c>
      <c r="J17" s="192">
        <f t="shared" si="2"/>
        <v>4</v>
      </c>
      <c r="K17" s="190">
        <v>7.5</v>
      </c>
      <c r="L17" s="192" t="str">
        <f t="shared" si="3"/>
        <v>B</v>
      </c>
      <c r="M17" s="192">
        <f t="shared" si="4"/>
        <v>3</v>
      </c>
      <c r="N17" s="261">
        <f t="shared" si="5"/>
        <v>3.4</v>
      </c>
      <c r="O17" s="192"/>
      <c r="P17" s="192"/>
      <c r="Q17" s="283">
        <f t="shared" si="0"/>
      </c>
      <c r="R17" s="375"/>
      <c r="S17" s="375"/>
      <c r="T17" s="375"/>
      <c r="U17" s="375"/>
      <c r="V17" s="375"/>
      <c r="W17" s="375"/>
      <c r="X17" s="375"/>
      <c r="Y17" s="375"/>
      <c r="Z17" s="375"/>
      <c r="AA17" s="375"/>
    </row>
    <row r="18" spans="1:28" s="381" customFormat="1" ht="20.25" customHeight="1">
      <c r="A18" s="301">
        <v>12</v>
      </c>
      <c r="B18" s="297">
        <v>33.517</v>
      </c>
      <c r="C18" s="302" t="s">
        <v>397</v>
      </c>
      <c r="D18" s="303" t="s">
        <v>162</v>
      </c>
      <c r="E18" s="304" t="s">
        <v>12</v>
      </c>
      <c r="F18" s="305" t="s">
        <v>1395</v>
      </c>
      <c r="G18" s="306" t="s">
        <v>15</v>
      </c>
      <c r="H18" s="338">
        <v>8.8</v>
      </c>
      <c r="I18" s="260" t="str">
        <f t="shared" si="1"/>
        <v>A</v>
      </c>
      <c r="J18" s="260">
        <f t="shared" si="2"/>
        <v>4</v>
      </c>
      <c r="K18" s="216">
        <v>7.5</v>
      </c>
      <c r="L18" s="260" t="str">
        <f t="shared" si="3"/>
        <v>B</v>
      </c>
      <c r="M18" s="260">
        <f t="shared" si="4"/>
        <v>3</v>
      </c>
      <c r="N18" s="269">
        <f t="shared" si="5"/>
        <v>3.4</v>
      </c>
      <c r="O18" s="215"/>
      <c r="P18" s="215"/>
      <c r="Q18" s="293">
        <f t="shared" si="0"/>
      </c>
      <c r="R18" s="378"/>
      <c r="S18" s="379"/>
      <c r="T18" s="379"/>
      <c r="U18" s="379"/>
      <c r="V18" s="379"/>
      <c r="W18" s="379"/>
      <c r="X18" s="379"/>
      <c r="Y18" s="379"/>
      <c r="Z18" s="379"/>
      <c r="AA18" s="379"/>
      <c r="AB18" s="380"/>
    </row>
    <row r="19" spans="1:27" ht="13.5" customHeight="1">
      <c r="A19" s="29" t="s">
        <v>1496</v>
      </c>
      <c r="B19" s="30"/>
      <c r="C19" s="4"/>
      <c r="H19" s="19"/>
      <c r="I19" s="19"/>
      <c r="J19" s="19"/>
      <c r="M19" s="19"/>
      <c r="N19" s="3"/>
      <c r="Q19" s="3"/>
      <c r="R19" s="50"/>
      <c r="S19" s="50"/>
      <c r="T19" s="51"/>
      <c r="U19" s="54"/>
      <c r="V19" s="50"/>
      <c r="W19" s="55"/>
      <c r="X19" s="50"/>
      <c r="Y19" s="50"/>
      <c r="Z19" s="51"/>
      <c r="AA19" s="48"/>
    </row>
    <row r="20" spans="1:27" ht="13.5" customHeight="1">
      <c r="A20" s="32" t="s">
        <v>660</v>
      </c>
      <c r="B20" s="30"/>
      <c r="C20" s="4"/>
      <c r="H20" s="19"/>
      <c r="I20" s="19"/>
      <c r="J20" s="19"/>
      <c r="M20" s="19"/>
      <c r="N20" s="3"/>
      <c r="Q20" s="3"/>
      <c r="R20" s="50"/>
      <c r="S20" s="50"/>
      <c r="T20" s="51"/>
      <c r="U20" s="54"/>
      <c r="V20" s="50"/>
      <c r="W20" s="55"/>
      <c r="X20" s="50"/>
      <c r="Y20" s="50"/>
      <c r="Z20" s="51"/>
      <c r="AA20" s="48"/>
    </row>
    <row r="21" spans="2:27" ht="13.5" customHeight="1">
      <c r="B21" s="30"/>
      <c r="C21" s="4"/>
      <c r="H21" s="19"/>
      <c r="I21" s="19"/>
      <c r="J21" s="19"/>
      <c r="M21" s="19"/>
      <c r="N21" s="3"/>
      <c r="Q21" s="3"/>
      <c r="R21" s="50"/>
      <c r="S21" s="50"/>
      <c r="T21" s="51"/>
      <c r="U21" s="54"/>
      <c r="V21" s="50"/>
      <c r="W21" s="55"/>
      <c r="X21" s="50"/>
      <c r="Y21" s="50"/>
      <c r="Z21" s="51"/>
      <c r="AA21" s="48"/>
    </row>
    <row r="22" spans="2:27" ht="13.5" customHeight="1">
      <c r="B22" s="30"/>
      <c r="C22" s="4"/>
      <c r="H22" s="19"/>
      <c r="I22" s="19"/>
      <c r="J22" s="19"/>
      <c r="M22" s="19"/>
      <c r="N22" s="3"/>
      <c r="Q22" s="3"/>
      <c r="R22" s="50"/>
      <c r="S22" s="50"/>
      <c r="T22" s="51"/>
      <c r="U22" s="54"/>
      <c r="V22" s="50"/>
      <c r="W22" s="55"/>
      <c r="X22" s="50"/>
      <c r="Y22" s="50"/>
      <c r="Z22" s="51"/>
      <c r="AA22" s="48"/>
    </row>
    <row r="23" spans="2:27" ht="13.5" customHeight="1">
      <c r="B23" s="30"/>
      <c r="C23" s="4"/>
      <c r="H23" s="19"/>
      <c r="I23" s="19"/>
      <c r="J23" s="19"/>
      <c r="M23" s="19"/>
      <c r="N23" s="3"/>
      <c r="Q23" s="3"/>
      <c r="R23" s="50"/>
      <c r="S23" s="50"/>
      <c r="T23" s="51"/>
      <c r="U23" s="54"/>
      <c r="V23" s="50"/>
      <c r="W23" s="55"/>
      <c r="X23" s="50"/>
      <c r="Y23" s="50"/>
      <c r="Z23" s="51"/>
      <c r="AA23" s="48"/>
    </row>
    <row r="24" spans="2:27" ht="13.5" customHeight="1">
      <c r="B24" s="30"/>
      <c r="C24" s="4"/>
      <c r="H24" s="19"/>
      <c r="I24" s="19"/>
      <c r="J24" s="19"/>
      <c r="M24" s="19"/>
      <c r="N24" s="3"/>
      <c r="Q24" s="3"/>
      <c r="R24" s="50"/>
      <c r="S24" s="50"/>
      <c r="T24" s="51"/>
      <c r="U24" s="54"/>
      <c r="V24" s="50"/>
      <c r="W24" s="55"/>
      <c r="X24" s="50"/>
      <c r="Y24" s="50"/>
      <c r="Z24" s="51"/>
      <c r="AA24" s="48"/>
    </row>
    <row r="25" spans="2:27" ht="13.5" customHeight="1">
      <c r="B25" s="30"/>
      <c r="C25" s="4"/>
      <c r="H25" s="19"/>
      <c r="I25" s="19"/>
      <c r="J25" s="19"/>
      <c r="M25" s="19"/>
      <c r="N25" s="3"/>
      <c r="Q25" s="3"/>
      <c r="R25" s="50"/>
      <c r="S25" s="50"/>
      <c r="T25" s="51"/>
      <c r="U25" s="54"/>
      <c r="V25" s="50"/>
      <c r="W25" s="55"/>
      <c r="X25" s="50"/>
      <c r="Y25" s="50"/>
      <c r="Z25" s="51"/>
      <c r="AA25" s="48"/>
    </row>
    <row r="26" spans="2:27" ht="13.5" customHeight="1">
      <c r="B26" s="30"/>
      <c r="C26" s="4"/>
      <c r="H26" s="19"/>
      <c r="I26" s="19"/>
      <c r="J26" s="19"/>
      <c r="M26" s="19"/>
      <c r="N26" s="3"/>
      <c r="Q26" s="3"/>
      <c r="R26" s="50"/>
      <c r="S26" s="50"/>
      <c r="T26" s="51"/>
      <c r="U26" s="54"/>
      <c r="V26" s="50"/>
      <c r="W26" s="55"/>
      <c r="X26" s="50"/>
      <c r="Y26" s="50"/>
      <c r="Z26" s="51"/>
      <c r="AA26" s="48"/>
    </row>
    <row r="27" spans="2:27" ht="13.5" customHeight="1">
      <c r="B27" s="30"/>
      <c r="C27" s="4"/>
      <c r="H27" s="19"/>
      <c r="I27" s="19"/>
      <c r="J27" s="19"/>
      <c r="M27" s="19"/>
      <c r="N27" s="3"/>
      <c r="Q27" s="3"/>
      <c r="R27" s="50"/>
      <c r="S27" s="50"/>
      <c r="T27" s="51"/>
      <c r="U27" s="54"/>
      <c r="V27" s="50"/>
      <c r="W27" s="55"/>
      <c r="X27" s="50"/>
      <c r="Y27" s="50"/>
      <c r="Z27" s="51"/>
      <c r="AA27" s="48"/>
    </row>
    <row r="28" spans="2:27" ht="13.5" customHeight="1">
      <c r="B28" s="30"/>
      <c r="C28" s="4"/>
      <c r="H28" s="19"/>
      <c r="I28" s="19"/>
      <c r="J28" s="19"/>
      <c r="M28" s="19"/>
      <c r="N28" s="3"/>
      <c r="Q28" s="3"/>
      <c r="R28" s="50"/>
      <c r="S28" s="50"/>
      <c r="T28" s="51"/>
      <c r="U28" s="54"/>
      <c r="V28" s="50"/>
      <c r="W28" s="55"/>
      <c r="X28" s="50"/>
      <c r="Y28" s="50"/>
      <c r="Z28" s="51"/>
      <c r="AA28" s="48"/>
    </row>
    <row r="29" spans="2:27" ht="13.5" customHeight="1">
      <c r="B29" s="30"/>
      <c r="C29" s="4"/>
      <c r="H29" s="19"/>
      <c r="I29" s="19"/>
      <c r="J29" s="19"/>
      <c r="M29" s="19"/>
      <c r="N29" s="3"/>
      <c r="Q29" s="3"/>
      <c r="R29" s="50"/>
      <c r="S29" s="50"/>
      <c r="T29" s="51"/>
      <c r="U29" s="54"/>
      <c r="V29" s="50"/>
      <c r="W29" s="55"/>
      <c r="X29" s="50"/>
      <c r="Y29" s="50"/>
      <c r="Z29" s="51"/>
      <c r="AA29" s="48"/>
    </row>
    <row r="30" spans="2:27" ht="13.5" customHeight="1">
      <c r="B30" s="30"/>
      <c r="C30" s="4"/>
      <c r="H30" s="19"/>
      <c r="I30" s="19"/>
      <c r="J30" s="19"/>
      <c r="M30" s="19"/>
      <c r="N30" s="3"/>
      <c r="Q30" s="3"/>
      <c r="R30" s="50"/>
      <c r="S30" s="50"/>
      <c r="T30" s="51"/>
      <c r="U30" s="54"/>
      <c r="V30" s="50"/>
      <c r="W30" s="55"/>
      <c r="X30" s="50"/>
      <c r="Y30" s="50"/>
      <c r="Z30" s="51"/>
      <c r="AA30" s="48"/>
    </row>
    <row r="31" spans="2:27" ht="13.5" customHeight="1">
      <c r="B31" s="30"/>
      <c r="C31" s="4"/>
      <c r="H31" s="19"/>
      <c r="I31" s="19"/>
      <c r="J31" s="19"/>
      <c r="M31" s="19"/>
      <c r="N31" s="3"/>
      <c r="Q31" s="3"/>
      <c r="R31" s="50"/>
      <c r="S31" s="50"/>
      <c r="T31" s="51"/>
      <c r="U31" s="54"/>
      <c r="V31" s="50"/>
      <c r="W31" s="55"/>
      <c r="X31" s="50"/>
      <c r="Y31" s="50"/>
      <c r="Z31" s="51"/>
      <c r="AA31" s="48"/>
    </row>
    <row r="32" spans="5:27" ht="13.5" customHeight="1">
      <c r="E32" s="9"/>
      <c r="N32" s="19"/>
      <c r="Q32" s="19"/>
      <c r="R32" s="53"/>
      <c r="S32" s="50"/>
      <c r="T32" s="50"/>
      <c r="U32" s="50"/>
      <c r="V32" s="50"/>
      <c r="W32" s="50"/>
      <c r="X32" s="50"/>
      <c r="Y32" s="50"/>
      <c r="Z32" s="50"/>
      <c r="AA32" s="50"/>
    </row>
    <row r="33" spans="5:27" ht="13.5" customHeight="1">
      <c r="E33" s="9"/>
      <c r="N33" s="19"/>
      <c r="Q33" s="19"/>
      <c r="R33" s="53"/>
      <c r="S33" s="50"/>
      <c r="T33" s="50"/>
      <c r="U33" s="50"/>
      <c r="V33" s="50"/>
      <c r="W33" s="50"/>
      <c r="X33" s="50"/>
      <c r="Y33" s="50"/>
      <c r="Z33" s="50"/>
      <c r="AA33" s="50"/>
    </row>
    <row r="34" spans="5:27" ht="13.5" customHeight="1">
      <c r="E34" s="9"/>
      <c r="N34" s="19"/>
      <c r="Q34" s="19"/>
      <c r="R34" s="53"/>
      <c r="S34" s="50"/>
      <c r="T34" s="50"/>
      <c r="U34" s="50"/>
      <c r="V34" s="50"/>
      <c r="W34" s="50"/>
      <c r="X34" s="50"/>
      <c r="Y34" s="50"/>
      <c r="Z34" s="50"/>
      <c r="AA34" s="50"/>
    </row>
    <row r="35" spans="5:27" ht="13.5" customHeight="1">
      <c r="E35" s="9"/>
      <c r="N35" s="19"/>
      <c r="Q35" s="19"/>
      <c r="R35" s="53"/>
      <c r="S35" s="50"/>
      <c r="T35" s="50"/>
      <c r="U35" s="50"/>
      <c r="V35" s="50"/>
      <c r="W35" s="50"/>
      <c r="X35" s="50"/>
      <c r="Y35" s="50"/>
      <c r="Z35" s="50"/>
      <c r="AA35" s="50"/>
    </row>
    <row r="36" spans="5:27" ht="13.5" customHeight="1">
      <c r="E36" s="9"/>
      <c r="N36" s="19"/>
      <c r="Q36" s="19"/>
      <c r="R36" s="53"/>
      <c r="S36" s="50"/>
      <c r="T36" s="50"/>
      <c r="U36" s="50"/>
      <c r="V36" s="50"/>
      <c r="W36" s="50"/>
      <c r="X36" s="50"/>
      <c r="Y36" s="50"/>
      <c r="Z36" s="50"/>
      <c r="AA36" s="50"/>
    </row>
    <row r="37" spans="2:27" ht="13.5" customHeight="1">
      <c r="B37" s="3" t="s">
        <v>656</v>
      </c>
      <c r="C37" s="3">
        <f>COUNTIF(N7:N18,"&gt;=3.6")</f>
        <v>4</v>
      </c>
      <c r="E37" s="9"/>
      <c r="N37" s="19"/>
      <c r="Q37" s="19"/>
      <c r="R37" s="53"/>
      <c r="S37" s="50"/>
      <c r="T37" s="50"/>
      <c r="U37" s="50"/>
      <c r="V37" s="50"/>
      <c r="W37" s="50"/>
      <c r="X37" s="50"/>
      <c r="Y37" s="50"/>
      <c r="Z37" s="50"/>
      <c r="AA37" s="50"/>
    </row>
    <row r="38" spans="2:27" ht="13.5" customHeight="1">
      <c r="B38" s="3" t="s">
        <v>419</v>
      </c>
      <c r="C38" s="62">
        <f>COUNTIF(N7:N18,"&gt;=3.2")-COUNTIF(N7:N18,"&gt;=3.6")</f>
        <v>5</v>
      </c>
      <c r="E38" s="9"/>
      <c r="N38" s="19"/>
      <c r="Q38" s="19"/>
      <c r="R38" s="53"/>
      <c r="S38" s="50"/>
      <c r="T38" s="50"/>
      <c r="U38" s="50"/>
      <c r="V38" s="50"/>
      <c r="W38" s="50"/>
      <c r="X38" s="50"/>
      <c r="Y38" s="50"/>
      <c r="Z38" s="50"/>
      <c r="AA38" s="50"/>
    </row>
    <row r="39" spans="2:27" ht="13.5" customHeight="1">
      <c r="B39" s="3" t="s">
        <v>657</v>
      </c>
      <c r="C39" s="62">
        <f>COUNTIF(N7:N18,"&gt;=2.5")-COUNTIF(N7:N18,"&gt;=3.2")</f>
        <v>2</v>
      </c>
      <c r="E39" s="9"/>
      <c r="N39" s="19"/>
      <c r="Q39" s="19"/>
      <c r="R39" s="53"/>
      <c r="S39" s="50"/>
      <c r="T39" s="50"/>
      <c r="U39" s="50"/>
      <c r="V39" s="50"/>
      <c r="W39" s="50"/>
      <c r="X39" s="50"/>
      <c r="Y39" s="50"/>
      <c r="Z39" s="50"/>
      <c r="AA39" s="50"/>
    </row>
    <row r="40" spans="2:27" ht="13.5" customHeight="1">
      <c r="B40" s="3" t="s">
        <v>658</v>
      </c>
      <c r="C40" s="62">
        <f>COUNTIF(N7:N18,"&gt;=2.0")-COUNTIF(N7:N18,"&gt;=2.5")</f>
        <v>0</v>
      </c>
      <c r="E40" s="9"/>
      <c r="N40" s="19"/>
      <c r="Q40" s="19"/>
      <c r="R40" s="53"/>
      <c r="S40" s="50"/>
      <c r="T40" s="50"/>
      <c r="U40" s="50"/>
      <c r="V40" s="50"/>
      <c r="W40" s="50"/>
      <c r="X40" s="50"/>
      <c r="Y40" s="50"/>
      <c r="Z40" s="50"/>
      <c r="AA40" s="50"/>
    </row>
    <row r="41" spans="2:27" ht="13.5" customHeight="1">
      <c r="B41" s="3" t="s">
        <v>659</v>
      </c>
      <c r="C41" s="62">
        <f>COUNTIF(N7:N18,"&gt;=1")-COUNTIF(N7:N18,"&gt;=2")</f>
        <v>0</v>
      </c>
      <c r="E41" s="9"/>
      <c r="N41" s="19"/>
      <c r="Q41" s="19"/>
      <c r="R41" s="53"/>
      <c r="S41" s="50"/>
      <c r="T41" s="50"/>
      <c r="U41" s="50"/>
      <c r="V41" s="50"/>
      <c r="W41" s="50"/>
      <c r="X41" s="50"/>
      <c r="Y41" s="50"/>
      <c r="Z41" s="50"/>
      <c r="AA41" s="50"/>
    </row>
    <row r="42" spans="2:27" ht="13.5" customHeight="1">
      <c r="B42" s="3" t="s">
        <v>657</v>
      </c>
      <c r="C42" s="62">
        <f>COUNTIF(N7:N18,"&gt;=0")-COUNTIF(N7:N18,"&gt;=1")</f>
        <v>0</v>
      </c>
      <c r="E42" s="9"/>
      <c r="N42" s="19"/>
      <c r="Q42" s="19"/>
      <c r="R42" s="53"/>
      <c r="S42" s="50"/>
      <c r="T42" s="50"/>
      <c r="U42" s="50"/>
      <c r="V42" s="50"/>
      <c r="W42" s="50"/>
      <c r="X42" s="50"/>
      <c r="Y42" s="50"/>
      <c r="Z42" s="50"/>
      <c r="AA42" s="50"/>
    </row>
    <row r="43" spans="2:27" ht="13.5" customHeight="1">
      <c r="B43" s="3"/>
      <c r="C43" s="3">
        <f>SUM(C37:C42)</f>
        <v>11</v>
      </c>
      <c r="E43" s="9"/>
      <c r="N43" s="19"/>
      <c r="Q43" s="19"/>
      <c r="R43" s="53"/>
      <c r="S43" s="50"/>
      <c r="T43" s="50"/>
      <c r="U43" s="50"/>
      <c r="V43" s="50"/>
      <c r="W43" s="50"/>
      <c r="X43" s="50"/>
      <c r="Y43" s="50"/>
      <c r="Z43" s="50"/>
      <c r="AA43" s="50"/>
    </row>
    <row r="44" spans="5:27" ht="13.5" customHeight="1">
      <c r="E44" s="9"/>
      <c r="N44" s="19"/>
      <c r="Q44" s="19"/>
      <c r="R44" s="53"/>
      <c r="S44" s="50"/>
      <c r="T44" s="50"/>
      <c r="U44" s="50"/>
      <c r="V44" s="50"/>
      <c r="W44" s="50"/>
      <c r="X44" s="50"/>
      <c r="Y44" s="50"/>
      <c r="Z44" s="50"/>
      <c r="AA44" s="50"/>
    </row>
  </sheetData>
  <sheetProtection selectLockedCells="1" selectUnlockedCells="1"/>
  <protectedRanges>
    <protectedRange password="CE28" sqref="O7:P18" name="Range1"/>
  </protectedRanges>
  <mergeCells count="12">
    <mergeCell ref="K4:M4"/>
    <mergeCell ref="A5:G5"/>
    <mergeCell ref="O5:P5"/>
    <mergeCell ref="K5:M5"/>
    <mergeCell ref="H4:J4"/>
    <mergeCell ref="H5:J5"/>
    <mergeCell ref="A1:D1"/>
    <mergeCell ref="C4:D4"/>
    <mergeCell ref="A2:R2"/>
    <mergeCell ref="H3:Q3"/>
    <mergeCell ref="O4:P4"/>
    <mergeCell ref="Q4:Q5"/>
  </mergeCells>
  <conditionalFormatting sqref="A6:IV18">
    <cfRule type="cellIs" priority="1" dxfId="0" operator="equal" stopIfTrue="1">
      <formula>"F"</formula>
    </cfRule>
    <cfRule type="cellIs" priority="2" dxfId="0" operator="equal" stopIfTrue="1">
      <formula>"F+"</formula>
    </cfRule>
  </conditionalFormatting>
  <printOptions horizontalCentered="1"/>
  <pageMargins left="0.2" right="0.2" top="0.49" bottom="0.31" header="0.5" footer="0.33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78"/>
  <sheetViews>
    <sheetView zoomScalePageLayoutView="0" workbookViewId="0" topLeftCell="A6">
      <pane xSplit="6" topLeftCell="G1" activePane="topRight" state="frozen"/>
      <selection pane="topLeft" activeCell="V70" sqref="O27:V70"/>
      <selection pane="topRight" activeCell="K17" sqref="K17"/>
    </sheetView>
  </sheetViews>
  <sheetFormatPr defaultColWidth="9.00390625" defaultRowHeight="15.75"/>
  <cols>
    <col min="1" max="1" width="5.50390625" style="4" customWidth="1"/>
    <col min="2" max="2" width="7.375" style="143" customWidth="1"/>
    <col min="3" max="3" width="17.75390625" style="16" customWidth="1"/>
    <col min="4" max="4" width="8.25390625" style="4" customWidth="1"/>
    <col min="5" max="5" width="6.625" style="4" customWidth="1"/>
    <col min="6" max="6" width="12.125" style="4" customWidth="1"/>
    <col min="7" max="7" width="11.375" style="4" customWidth="1"/>
    <col min="8" max="13" width="6.125" style="3" customWidth="1"/>
    <col min="14" max="14" width="10.00390625" style="28" customWidth="1"/>
    <col min="15" max="15" width="11.375" style="24" customWidth="1"/>
    <col min="16" max="16384" width="9.00390625" style="3" customWidth="1"/>
  </cols>
  <sheetData>
    <row r="1" spans="1:25" ht="18" customHeight="1">
      <c r="A1" s="437" t="s">
        <v>707</v>
      </c>
      <c r="B1" s="437"/>
      <c r="C1" s="437"/>
      <c r="D1" s="437"/>
      <c r="E1" s="437"/>
      <c r="F1" s="7"/>
      <c r="G1" s="7"/>
      <c r="H1" s="19"/>
      <c r="I1" s="19"/>
      <c r="J1" s="19"/>
      <c r="K1" s="19"/>
      <c r="L1" s="19"/>
      <c r="M1" s="19"/>
      <c r="N1" s="3"/>
      <c r="O1" s="3"/>
      <c r="S1" s="19"/>
      <c r="X1" s="19"/>
      <c r="Y1" s="24"/>
    </row>
    <row r="2" spans="1:25" ht="19.5" customHeight="1">
      <c r="A2" s="416" t="s">
        <v>1506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69"/>
      <c r="Q2" s="69"/>
      <c r="R2" s="69"/>
      <c r="S2" s="69"/>
      <c r="T2" s="69"/>
      <c r="U2" s="69"/>
      <c r="V2" s="69"/>
      <c r="W2" s="69"/>
      <c r="X2" s="69"/>
      <c r="Y2" s="69"/>
    </row>
    <row r="3" spans="1:15" ht="11.25" hidden="1">
      <c r="A3" s="10"/>
      <c r="B3" s="141"/>
      <c r="C3" s="10"/>
      <c r="D3" s="11"/>
      <c r="E3" s="11"/>
      <c r="F3" s="11"/>
      <c r="G3" s="11"/>
      <c r="H3" s="394"/>
      <c r="I3" s="394"/>
      <c r="J3" s="394"/>
      <c r="K3" s="394"/>
      <c r="L3" s="394"/>
      <c r="M3" s="394"/>
      <c r="N3" s="394"/>
      <c r="O3" s="394"/>
    </row>
    <row r="4" spans="1:15" s="14" customFormat="1" ht="39" customHeight="1">
      <c r="A4" s="152" t="s">
        <v>126</v>
      </c>
      <c r="B4" s="347" t="s">
        <v>0</v>
      </c>
      <c r="C4" s="397" t="s">
        <v>1</v>
      </c>
      <c r="D4" s="398"/>
      <c r="E4" s="153" t="s">
        <v>2</v>
      </c>
      <c r="F4" s="153" t="s">
        <v>3</v>
      </c>
      <c r="G4" s="153" t="s">
        <v>4</v>
      </c>
      <c r="H4" s="387" t="s">
        <v>1521</v>
      </c>
      <c r="I4" s="387"/>
      <c r="J4" s="388"/>
      <c r="K4" s="387" t="s">
        <v>1522</v>
      </c>
      <c r="L4" s="387"/>
      <c r="M4" s="388"/>
      <c r="N4" s="153" t="s">
        <v>6</v>
      </c>
      <c r="O4" s="428" t="s">
        <v>7</v>
      </c>
    </row>
    <row r="5" spans="1:15" ht="15.75">
      <c r="A5" s="392"/>
      <c r="B5" s="392"/>
      <c r="C5" s="392"/>
      <c r="D5" s="392"/>
      <c r="E5" s="392"/>
      <c r="F5" s="392"/>
      <c r="G5" s="392"/>
      <c r="H5" s="389">
        <v>2</v>
      </c>
      <c r="I5" s="389"/>
      <c r="J5" s="390"/>
      <c r="K5" s="389">
        <v>3</v>
      </c>
      <c r="L5" s="389"/>
      <c r="M5" s="390"/>
      <c r="N5" s="153">
        <f>SUM(H5:M5)</f>
        <v>5</v>
      </c>
      <c r="O5" s="429"/>
    </row>
    <row r="6" spans="1:15" s="19" customFormat="1" ht="14.25" customHeight="1">
      <c r="A6" s="224"/>
      <c r="B6" s="348"/>
      <c r="C6" s="225"/>
      <c r="D6" s="226"/>
      <c r="E6" s="224"/>
      <c r="F6" s="224"/>
      <c r="G6" s="224"/>
      <c r="H6" s="227" t="s">
        <v>248</v>
      </c>
      <c r="I6" s="227" t="s">
        <v>249</v>
      </c>
      <c r="J6" s="227" t="s">
        <v>250</v>
      </c>
      <c r="K6" s="227" t="s">
        <v>248</v>
      </c>
      <c r="L6" s="227" t="s">
        <v>249</v>
      </c>
      <c r="M6" s="227" t="s">
        <v>250</v>
      </c>
      <c r="N6" s="153" t="s">
        <v>250</v>
      </c>
      <c r="O6" s="349"/>
    </row>
    <row r="7" spans="1:15" s="106" customFormat="1" ht="17.25" customHeight="1">
      <c r="A7" s="298">
        <v>1</v>
      </c>
      <c r="B7" s="309" t="s">
        <v>1345</v>
      </c>
      <c r="C7" s="158" t="s">
        <v>310</v>
      </c>
      <c r="D7" s="159" t="s">
        <v>127</v>
      </c>
      <c r="E7" s="160" t="s">
        <v>12</v>
      </c>
      <c r="F7" s="252" t="s">
        <v>978</v>
      </c>
      <c r="G7" s="162" t="s">
        <v>20</v>
      </c>
      <c r="H7" s="190">
        <v>9</v>
      </c>
      <c r="I7" s="192" t="str">
        <f>IF(H7&gt;=8.5,"A",IF(H7&gt;=8,"B+",IF(H7&gt;=7,"B",IF(H7&gt;=6.5,"C+",IF(H7&gt;=5.5,"C",IF(H7&gt;=5,"D+",IF(H7&gt;=4,"D",IF(H7&gt;=2,"F+","F"))))))))</f>
        <v>A</v>
      </c>
      <c r="J7" s="192">
        <f>IF(I7="A",4,IF(I7="B+",3.5,IF(I7="B",3,IF(I7="C+",2.5,IF(I7="C",2,IF(I7="D+",1.5,IF(I7="D",1,IF(I7="F+",0.5,0))))))))</f>
        <v>4</v>
      </c>
      <c r="K7" s="190">
        <v>7</v>
      </c>
      <c r="L7" s="192" t="str">
        <f>IF(K7&gt;=8.5,"A",IF(K7&gt;=8,"B+",IF(K7&gt;=7,"B",IF(K7&gt;=6.5,"C+",IF(K7&gt;=5.5,"C",IF(K7&gt;=5,"D+",IF(K7&gt;=4,"D",IF(K7&gt;=2,"F+","F"))))))))</f>
        <v>B</v>
      </c>
      <c r="M7" s="192">
        <f>IF(L7="A",4,IF(L7="B+",3.5,IF(L7="B",3,IF(L7="C+",2.5,IF(L7="C",2,IF(L7="D+",1.5,IF(L7="D",1,IF(L7="F+",0.5,0))))))))</f>
        <v>3</v>
      </c>
      <c r="N7" s="193">
        <f>ROUND((J7*$H$5+M7*$K$5)/$N$5,2)</f>
        <v>3.4</v>
      </c>
      <c r="O7" s="202">
        <f aca="true" t="shared" si="0" ref="O7:O52">IF(COUNTIF(H7:M7,"F")+COUNTIF(H7:M7,"F+")&gt;0,"TL "&amp;COUNTIF(H7:M7,"F")+COUNTIF(H7:M7,"F+")&amp;" HP","")</f>
      </c>
    </row>
    <row r="8" spans="1:15" s="96" customFormat="1" ht="17.25" customHeight="1">
      <c r="A8" s="299">
        <v>2</v>
      </c>
      <c r="B8" s="157" t="s">
        <v>1346</v>
      </c>
      <c r="C8" s="158" t="s">
        <v>310</v>
      </c>
      <c r="D8" s="159" t="s">
        <v>127</v>
      </c>
      <c r="E8" s="160" t="s">
        <v>12</v>
      </c>
      <c r="F8" s="252" t="s">
        <v>92</v>
      </c>
      <c r="G8" s="162" t="s">
        <v>20</v>
      </c>
      <c r="H8" s="190">
        <v>9.5</v>
      </c>
      <c r="I8" s="192" t="str">
        <f aca="true" t="shared" si="1" ref="I8:I52">IF(H8&gt;=8.5,"A",IF(H8&gt;=8,"B+",IF(H8&gt;=7,"B",IF(H8&gt;=6.5,"C+",IF(H8&gt;=5.5,"C",IF(H8&gt;=5,"D+",IF(H8&gt;=4,"D",IF(H8&gt;=2,"F+","F"))))))))</f>
        <v>A</v>
      </c>
      <c r="J8" s="192">
        <f aca="true" t="shared" si="2" ref="J8:J52">IF(I8="A",4,IF(I8="B+",3.5,IF(I8="B",3,IF(I8="C+",2.5,IF(I8="C",2,IF(I8="D+",1.5,IF(I8="D",1,IF(I8="F+",0.5,0))))))))</f>
        <v>4</v>
      </c>
      <c r="K8" s="190">
        <v>7</v>
      </c>
      <c r="L8" s="192" t="str">
        <f aca="true" t="shared" si="3" ref="L8:L52">IF(K8&gt;=8.5,"A",IF(K8&gt;=8,"B+",IF(K8&gt;=7,"B",IF(K8&gt;=6.5,"C+",IF(K8&gt;=5.5,"C",IF(K8&gt;=5,"D+",IF(K8&gt;=4,"D",IF(K8&gt;=2,"F+","F"))))))))</f>
        <v>B</v>
      </c>
      <c r="M8" s="192">
        <f aca="true" t="shared" si="4" ref="M8:M52">IF(L8="A",4,IF(L8="B+",3.5,IF(L8="B",3,IF(L8="C+",2.5,IF(L8="C",2,IF(L8="D+",1.5,IF(L8="D",1,IF(L8="F+",0.5,0))))))))</f>
        <v>3</v>
      </c>
      <c r="N8" s="261">
        <f aca="true" t="shared" si="5" ref="N8:N52">ROUND((J8*$H$5+M8*$K$5)/$N$5,2)</f>
        <v>3.4</v>
      </c>
      <c r="O8" s="202">
        <f t="shared" si="0"/>
      </c>
    </row>
    <row r="9" spans="1:15" s="96" customFormat="1" ht="17.25" customHeight="1">
      <c r="A9" s="299">
        <v>3</v>
      </c>
      <c r="B9" s="164" t="s">
        <v>1347</v>
      </c>
      <c r="C9" s="172" t="s">
        <v>629</v>
      </c>
      <c r="D9" s="173" t="s">
        <v>127</v>
      </c>
      <c r="E9" s="171" t="s">
        <v>12</v>
      </c>
      <c r="F9" s="254" t="s">
        <v>979</v>
      </c>
      <c r="G9" s="175" t="s">
        <v>20</v>
      </c>
      <c r="H9" s="190">
        <v>8.8</v>
      </c>
      <c r="I9" s="201" t="str">
        <f t="shared" si="1"/>
        <v>A</v>
      </c>
      <c r="J9" s="201">
        <f t="shared" si="2"/>
        <v>4</v>
      </c>
      <c r="K9" s="190">
        <v>7</v>
      </c>
      <c r="L9" s="201" t="str">
        <f t="shared" si="3"/>
        <v>B</v>
      </c>
      <c r="M9" s="201">
        <f t="shared" si="4"/>
        <v>3</v>
      </c>
      <c r="N9" s="261">
        <f t="shared" si="5"/>
        <v>3.4</v>
      </c>
      <c r="O9" s="283">
        <f t="shared" si="0"/>
      </c>
    </row>
    <row r="10" spans="1:15" s="107" customFormat="1" ht="17.25" customHeight="1">
      <c r="A10" s="299">
        <v>4</v>
      </c>
      <c r="B10" s="164" t="s">
        <v>1348</v>
      </c>
      <c r="C10" s="172" t="s">
        <v>630</v>
      </c>
      <c r="D10" s="173" t="s">
        <v>80</v>
      </c>
      <c r="E10" s="171" t="s">
        <v>12</v>
      </c>
      <c r="F10" s="254" t="s">
        <v>631</v>
      </c>
      <c r="G10" s="175" t="s">
        <v>20</v>
      </c>
      <c r="H10" s="190">
        <v>9.3</v>
      </c>
      <c r="I10" s="201" t="str">
        <f t="shared" si="1"/>
        <v>A</v>
      </c>
      <c r="J10" s="201">
        <f t="shared" si="2"/>
        <v>4</v>
      </c>
      <c r="K10" s="190">
        <v>6.5</v>
      </c>
      <c r="L10" s="201" t="str">
        <f t="shared" si="3"/>
        <v>C+</v>
      </c>
      <c r="M10" s="201">
        <f t="shared" si="4"/>
        <v>2.5</v>
      </c>
      <c r="N10" s="261">
        <f t="shared" si="5"/>
        <v>3.1</v>
      </c>
      <c r="O10" s="283">
        <f t="shared" si="0"/>
      </c>
    </row>
    <row r="11" spans="1:15" s="107" customFormat="1" ht="17.25" customHeight="1">
      <c r="A11" s="299">
        <v>5</v>
      </c>
      <c r="B11" s="164" t="s">
        <v>1349</v>
      </c>
      <c r="C11" s="172" t="s">
        <v>632</v>
      </c>
      <c r="D11" s="173" t="s">
        <v>72</v>
      </c>
      <c r="E11" s="171" t="s">
        <v>10</v>
      </c>
      <c r="F11" s="254" t="s">
        <v>980</v>
      </c>
      <c r="G11" s="175" t="s">
        <v>20</v>
      </c>
      <c r="H11" s="190">
        <v>7</v>
      </c>
      <c r="I11" s="201" t="str">
        <f t="shared" si="1"/>
        <v>B</v>
      </c>
      <c r="J11" s="201">
        <f t="shared" si="2"/>
        <v>3</v>
      </c>
      <c r="K11" s="190">
        <v>7</v>
      </c>
      <c r="L11" s="201" t="str">
        <f t="shared" si="3"/>
        <v>B</v>
      </c>
      <c r="M11" s="201">
        <f t="shared" si="4"/>
        <v>3</v>
      </c>
      <c r="N11" s="261">
        <f t="shared" si="5"/>
        <v>3</v>
      </c>
      <c r="O11" s="283">
        <f t="shared" si="0"/>
      </c>
    </row>
    <row r="12" spans="1:16" s="96" customFormat="1" ht="17.25" customHeight="1">
      <c r="A12" s="299">
        <v>6</v>
      </c>
      <c r="B12" s="164" t="s">
        <v>1350</v>
      </c>
      <c r="C12" s="172" t="s">
        <v>633</v>
      </c>
      <c r="D12" s="173" t="s">
        <v>70</v>
      </c>
      <c r="E12" s="171" t="s">
        <v>12</v>
      </c>
      <c r="F12" s="254" t="s">
        <v>220</v>
      </c>
      <c r="G12" s="175" t="s">
        <v>13</v>
      </c>
      <c r="H12" s="190">
        <v>5.3</v>
      </c>
      <c r="I12" s="201" t="str">
        <f t="shared" si="1"/>
        <v>D+</v>
      </c>
      <c r="J12" s="201">
        <f t="shared" si="2"/>
        <v>1.5</v>
      </c>
      <c r="K12" s="190">
        <v>6.8</v>
      </c>
      <c r="L12" s="201" t="str">
        <f t="shared" si="3"/>
        <v>C+</v>
      </c>
      <c r="M12" s="201">
        <f t="shared" si="4"/>
        <v>2.5</v>
      </c>
      <c r="N12" s="261">
        <f t="shared" si="5"/>
        <v>2.1</v>
      </c>
      <c r="O12" s="283">
        <f t="shared" si="0"/>
      </c>
      <c r="P12" s="96">
        <v>1</v>
      </c>
    </row>
    <row r="13" spans="1:16" s="96" customFormat="1" ht="17.25" customHeight="1">
      <c r="A13" s="299">
        <v>7</v>
      </c>
      <c r="B13" s="164" t="s">
        <v>1351</v>
      </c>
      <c r="C13" s="172" t="s">
        <v>634</v>
      </c>
      <c r="D13" s="173" t="s">
        <v>391</v>
      </c>
      <c r="E13" s="171" t="s">
        <v>10</v>
      </c>
      <c r="F13" s="254" t="s">
        <v>635</v>
      </c>
      <c r="G13" s="175" t="s">
        <v>20</v>
      </c>
      <c r="H13" s="190">
        <v>8.8</v>
      </c>
      <c r="I13" s="201" t="str">
        <f t="shared" si="1"/>
        <v>A</v>
      </c>
      <c r="J13" s="201">
        <f t="shared" si="2"/>
        <v>4</v>
      </c>
      <c r="K13" s="190">
        <v>7</v>
      </c>
      <c r="L13" s="201" t="str">
        <f t="shared" si="3"/>
        <v>B</v>
      </c>
      <c r="M13" s="201">
        <f t="shared" si="4"/>
        <v>3</v>
      </c>
      <c r="N13" s="261">
        <f t="shared" si="5"/>
        <v>3.4</v>
      </c>
      <c r="O13" s="283">
        <f t="shared" si="0"/>
      </c>
      <c r="P13" s="96">
        <v>1</v>
      </c>
    </row>
    <row r="14" spans="1:15" s="96" customFormat="1" ht="17.25" customHeight="1">
      <c r="A14" s="299">
        <v>8</v>
      </c>
      <c r="B14" s="164" t="s">
        <v>1445</v>
      </c>
      <c r="C14" s="172" t="s">
        <v>309</v>
      </c>
      <c r="D14" s="173" t="s">
        <v>394</v>
      </c>
      <c r="E14" s="171" t="s">
        <v>12</v>
      </c>
      <c r="F14" s="254" t="s">
        <v>981</v>
      </c>
      <c r="G14" s="175" t="s">
        <v>20</v>
      </c>
      <c r="H14" s="190">
        <v>7.2</v>
      </c>
      <c r="I14" s="201" t="str">
        <f t="shared" si="1"/>
        <v>B</v>
      </c>
      <c r="J14" s="201">
        <f t="shared" si="2"/>
        <v>3</v>
      </c>
      <c r="K14" s="190">
        <v>7</v>
      </c>
      <c r="L14" s="201" t="str">
        <f t="shared" si="3"/>
        <v>B</v>
      </c>
      <c r="M14" s="201">
        <f t="shared" si="4"/>
        <v>3</v>
      </c>
      <c r="N14" s="261">
        <f t="shared" si="5"/>
        <v>3</v>
      </c>
      <c r="O14" s="283">
        <f t="shared" si="0"/>
      </c>
    </row>
    <row r="15" spans="1:15" s="96" customFormat="1" ht="17.25" customHeight="1">
      <c r="A15" s="299">
        <v>9</v>
      </c>
      <c r="B15" s="164" t="s">
        <v>1446</v>
      </c>
      <c r="C15" s="172" t="s">
        <v>430</v>
      </c>
      <c r="D15" s="173" t="s">
        <v>61</v>
      </c>
      <c r="E15" s="171" t="s">
        <v>12</v>
      </c>
      <c r="F15" s="254" t="s">
        <v>636</v>
      </c>
      <c r="G15" s="175" t="s">
        <v>20</v>
      </c>
      <c r="H15" s="190">
        <v>8.8</v>
      </c>
      <c r="I15" s="201" t="str">
        <f t="shared" si="1"/>
        <v>A</v>
      </c>
      <c r="J15" s="201">
        <f t="shared" si="2"/>
        <v>4</v>
      </c>
      <c r="K15" s="190">
        <v>7.5</v>
      </c>
      <c r="L15" s="201" t="str">
        <f t="shared" si="3"/>
        <v>B</v>
      </c>
      <c r="M15" s="201">
        <f t="shared" si="4"/>
        <v>3</v>
      </c>
      <c r="N15" s="261">
        <f t="shared" si="5"/>
        <v>3.4</v>
      </c>
      <c r="O15" s="283">
        <f t="shared" si="0"/>
      </c>
    </row>
    <row r="16" spans="1:15" s="96" customFormat="1" ht="17.25" customHeight="1">
      <c r="A16" s="299">
        <v>10</v>
      </c>
      <c r="B16" s="164" t="s">
        <v>1352</v>
      </c>
      <c r="C16" s="172" t="s">
        <v>16</v>
      </c>
      <c r="D16" s="173" t="s">
        <v>58</v>
      </c>
      <c r="E16" s="171" t="s">
        <v>12</v>
      </c>
      <c r="F16" s="254" t="s">
        <v>637</v>
      </c>
      <c r="G16" s="175" t="s">
        <v>15</v>
      </c>
      <c r="H16" s="190">
        <v>8.9</v>
      </c>
      <c r="I16" s="201" t="str">
        <f t="shared" si="1"/>
        <v>A</v>
      </c>
      <c r="J16" s="201">
        <f t="shared" si="2"/>
        <v>4</v>
      </c>
      <c r="K16" s="190">
        <v>6.5</v>
      </c>
      <c r="L16" s="201" t="str">
        <f t="shared" si="3"/>
        <v>C+</v>
      </c>
      <c r="M16" s="201">
        <f t="shared" si="4"/>
        <v>2.5</v>
      </c>
      <c r="N16" s="261">
        <f t="shared" si="5"/>
        <v>3.1</v>
      </c>
      <c r="O16" s="283">
        <f t="shared" si="0"/>
      </c>
    </row>
    <row r="17" spans="1:15" s="96" customFormat="1" ht="17.25" customHeight="1">
      <c r="A17" s="299">
        <v>11</v>
      </c>
      <c r="B17" s="164" t="s">
        <v>1353</v>
      </c>
      <c r="C17" s="172" t="s">
        <v>638</v>
      </c>
      <c r="D17" s="173" t="s">
        <v>639</v>
      </c>
      <c r="E17" s="171" t="s">
        <v>12</v>
      </c>
      <c r="F17" s="254" t="s">
        <v>147</v>
      </c>
      <c r="G17" s="175" t="s">
        <v>20</v>
      </c>
      <c r="H17" s="190">
        <v>8.2</v>
      </c>
      <c r="I17" s="201" t="str">
        <f t="shared" si="1"/>
        <v>B+</v>
      </c>
      <c r="J17" s="201">
        <f t="shared" si="2"/>
        <v>3.5</v>
      </c>
      <c r="K17" s="190">
        <v>7</v>
      </c>
      <c r="L17" s="201" t="str">
        <f t="shared" si="3"/>
        <v>B</v>
      </c>
      <c r="M17" s="201">
        <f t="shared" si="4"/>
        <v>3</v>
      </c>
      <c r="N17" s="261">
        <f t="shared" si="5"/>
        <v>3.2</v>
      </c>
      <c r="O17" s="283">
        <f t="shared" si="0"/>
      </c>
    </row>
    <row r="18" spans="1:15" s="95" customFormat="1" ht="17.25" customHeight="1">
      <c r="A18" s="299">
        <v>12</v>
      </c>
      <c r="B18" s="164" t="s">
        <v>1354</v>
      </c>
      <c r="C18" s="172" t="s">
        <v>26</v>
      </c>
      <c r="D18" s="173" t="s">
        <v>54</v>
      </c>
      <c r="E18" s="171" t="s">
        <v>12</v>
      </c>
      <c r="F18" s="254" t="s">
        <v>502</v>
      </c>
      <c r="G18" s="175" t="s">
        <v>20</v>
      </c>
      <c r="H18" s="190">
        <v>8.1</v>
      </c>
      <c r="I18" s="201" t="str">
        <f t="shared" si="1"/>
        <v>B+</v>
      </c>
      <c r="J18" s="201">
        <f t="shared" si="2"/>
        <v>3.5</v>
      </c>
      <c r="K18" s="190">
        <v>7</v>
      </c>
      <c r="L18" s="201" t="str">
        <f t="shared" si="3"/>
        <v>B</v>
      </c>
      <c r="M18" s="201">
        <f t="shared" si="4"/>
        <v>3</v>
      </c>
      <c r="N18" s="261">
        <f t="shared" si="5"/>
        <v>3.2</v>
      </c>
      <c r="O18" s="283">
        <f t="shared" si="0"/>
      </c>
    </row>
    <row r="19" spans="1:15" s="98" customFormat="1" ht="17.25" customHeight="1">
      <c r="A19" s="163">
        <v>13</v>
      </c>
      <c r="B19" s="165" t="s">
        <v>1355</v>
      </c>
      <c r="C19" s="263" t="s">
        <v>16</v>
      </c>
      <c r="D19" s="264" t="s">
        <v>640</v>
      </c>
      <c r="E19" s="245" t="s">
        <v>12</v>
      </c>
      <c r="F19" s="197" t="s">
        <v>982</v>
      </c>
      <c r="G19" s="265" t="s">
        <v>20</v>
      </c>
      <c r="H19" s="190"/>
      <c r="I19" s="201"/>
      <c r="J19" s="201"/>
      <c r="K19" s="190"/>
      <c r="L19" s="201"/>
      <c r="M19" s="201"/>
      <c r="N19" s="261"/>
      <c r="O19" s="283" t="s">
        <v>1525</v>
      </c>
    </row>
    <row r="20" spans="1:15" s="98" customFormat="1" ht="17.25" customHeight="1">
      <c r="A20" s="163">
        <v>14</v>
      </c>
      <c r="B20" s="165" t="s">
        <v>1356</v>
      </c>
      <c r="C20" s="263" t="s">
        <v>16</v>
      </c>
      <c r="D20" s="264" t="s">
        <v>267</v>
      </c>
      <c r="E20" s="245" t="s">
        <v>12</v>
      </c>
      <c r="F20" s="197" t="s">
        <v>641</v>
      </c>
      <c r="G20" s="265" t="s">
        <v>20</v>
      </c>
      <c r="H20" s="190">
        <v>8.1</v>
      </c>
      <c r="I20" s="201" t="str">
        <f t="shared" si="1"/>
        <v>B+</v>
      </c>
      <c r="J20" s="201">
        <f t="shared" si="2"/>
        <v>3.5</v>
      </c>
      <c r="K20" s="190">
        <v>6.8</v>
      </c>
      <c r="L20" s="201" t="str">
        <f t="shared" si="3"/>
        <v>C+</v>
      </c>
      <c r="M20" s="201">
        <f t="shared" si="4"/>
        <v>2.5</v>
      </c>
      <c r="N20" s="261">
        <f t="shared" si="5"/>
        <v>2.9</v>
      </c>
      <c r="O20" s="283">
        <f t="shared" si="0"/>
      </c>
    </row>
    <row r="21" spans="1:15" s="98" customFormat="1" ht="17.25" customHeight="1">
      <c r="A21" s="163">
        <v>15</v>
      </c>
      <c r="B21" s="165" t="s">
        <v>1357</v>
      </c>
      <c r="C21" s="263" t="s">
        <v>642</v>
      </c>
      <c r="D21" s="264" t="s">
        <v>131</v>
      </c>
      <c r="E21" s="245" t="s">
        <v>12</v>
      </c>
      <c r="F21" s="197" t="s">
        <v>983</v>
      </c>
      <c r="G21" s="265" t="s">
        <v>20</v>
      </c>
      <c r="H21" s="190">
        <v>8.8</v>
      </c>
      <c r="I21" s="201" t="str">
        <f t="shared" si="1"/>
        <v>A</v>
      </c>
      <c r="J21" s="201">
        <f t="shared" si="2"/>
        <v>4</v>
      </c>
      <c r="K21" s="190">
        <v>7</v>
      </c>
      <c r="L21" s="201" t="str">
        <f t="shared" si="3"/>
        <v>B</v>
      </c>
      <c r="M21" s="201">
        <f t="shared" si="4"/>
        <v>3</v>
      </c>
      <c r="N21" s="261">
        <f t="shared" si="5"/>
        <v>3.4</v>
      </c>
      <c r="O21" s="283">
        <f t="shared" si="0"/>
      </c>
    </row>
    <row r="22" spans="1:15" s="98" customFormat="1" ht="17.25" customHeight="1">
      <c r="A22" s="163">
        <v>16</v>
      </c>
      <c r="B22" s="165" t="s">
        <v>1447</v>
      </c>
      <c r="C22" s="263" t="s">
        <v>260</v>
      </c>
      <c r="D22" s="264" t="s">
        <v>45</v>
      </c>
      <c r="E22" s="245" t="s">
        <v>12</v>
      </c>
      <c r="F22" s="197" t="s">
        <v>483</v>
      </c>
      <c r="G22" s="265" t="s">
        <v>20</v>
      </c>
      <c r="H22" s="190"/>
      <c r="I22" s="201"/>
      <c r="J22" s="201"/>
      <c r="K22" s="190"/>
      <c r="L22" s="201"/>
      <c r="M22" s="201"/>
      <c r="N22" s="261"/>
      <c r="O22" s="283" t="s">
        <v>1525</v>
      </c>
    </row>
    <row r="23" spans="1:16" s="98" customFormat="1" ht="17.25" customHeight="1">
      <c r="A23" s="163">
        <v>17</v>
      </c>
      <c r="B23" s="165" t="s">
        <v>1448</v>
      </c>
      <c r="C23" s="263" t="s">
        <v>643</v>
      </c>
      <c r="D23" s="264" t="s">
        <v>45</v>
      </c>
      <c r="E23" s="245" t="s">
        <v>12</v>
      </c>
      <c r="F23" s="197" t="s">
        <v>984</v>
      </c>
      <c r="G23" s="265" t="s">
        <v>20</v>
      </c>
      <c r="H23" s="190">
        <v>8.3</v>
      </c>
      <c r="I23" s="201" t="str">
        <f t="shared" si="1"/>
        <v>B+</v>
      </c>
      <c r="J23" s="201">
        <f t="shared" si="2"/>
        <v>3.5</v>
      </c>
      <c r="K23" s="190">
        <v>8</v>
      </c>
      <c r="L23" s="201" t="str">
        <f t="shared" si="3"/>
        <v>B+</v>
      </c>
      <c r="M23" s="201">
        <f t="shared" si="4"/>
        <v>3.5</v>
      </c>
      <c r="N23" s="261">
        <f t="shared" si="5"/>
        <v>3.5</v>
      </c>
      <c r="O23" s="283">
        <f t="shared" si="0"/>
      </c>
      <c r="P23" s="98">
        <v>1</v>
      </c>
    </row>
    <row r="24" spans="1:15" s="98" customFormat="1" ht="17.25" customHeight="1">
      <c r="A24" s="163">
        <v>18</v>
      </c>
      <c r="B24" s="165" t="s">
        <v>1449</v>
      </c>
      <c r="C24" s="263" t="s">
        <v>16</v>
      </c>
      <c r="D24" s="264" t="s">
        <v>272</v>
      </c>
      <c r="E24" s="245" t="s">
        <v>12</v>
      </c>
      <c r="F24" s="197" t="s">
        <v>922</v>
      </c>
      <c r="G24" s="265" t="s">
        <v>20</v>
      </c>
      <c r="H24" s="190">
        <v>8.8</v>
      </c>
      <c r="I24" s="201" t="str">
        <f t="shared" si="1"/>
        <v>A</v>
      </c>
      <c r="J24" s="201">
        <f t="shared" si="2"/>
        <v>4</v>
      </c>
      <c r="K24" s="190">
        <v>8</v>
      </c>
      <c r="L24" s="201" t="str">
        <f t="shared" si="3"/>
        <v>B+</v>
      </c>
      <c r="M24" s="201">
        <f t="shared" si="4"/>
        <v>3.5</v>
      </c>
      <c r="N24" s="261">
        <f t="shared" si="5"/>
        <v>3.7</v>
      </c>
      <c r="O24" s="283">
        <f t="shared" si="0"/>
      </c>
    </row>
    <row r="25" spans="1:15" s="98" customFormat="1" ht="17.25" customHeight="1">
      <c r="A25" s="163">
        <v>19</v>
      </c>
      <c r="B25" s="165" t="s">
        <v>1450</v>
      </c>
      <c r="C25" s="263" t="s">
        <v>644</v>
      </c>
      <c r="D25" s="264" t="s">
        <v>280</v>
      </c>
      <c r="E25" s="245" t="s">
        <v>12</v>
      </c>
      <c r="F25" s="197" t="s">
        <v>985</v>
      </c>
      <c r="G25" s="265" t="s">
        <v>20</v>
      </c>
      <c r="H25" s="190">
        <v>8</v>
      </c>
      <c r="I25" s="201" t="str">
        <f t="shared" si="1"/>
        <v>B+</v>
      </c>
      <c r="J25" s="201">
        <f t="shared" si="2"/>
        <v>3.5</v>
      </c>
      <c r="K25" s="190">
        <v>7.5</v>
      </c>
      <c r="L25" s="201" t="str">
        <f t="shared" si="3"/>
        <v>B</v>
      </c>
      <c r="M25" s="201">
        <f t="shared" si="4"/>
        <v>3</v>
      </c>
      <c r="N25" s="261">
        <f t="shared" si="5"/>
        <v>3.2</v>
      </c>
      <c r="O25" s="283">
        <f t="shared" si="0"/>
      </c>
    </row>
    <row r="26" spans="1:15" s="98" customFormat="1" ht="17.25" customHeight="1">
      <c r="A26" s="163">
        <v>20</v>
      </c>
      <c r="B26" s="165" t="s">
        <v>1451</v>
      </c>
      <c r="C26" s="263" t="s">
        <v>16</v>
      </c>
      <c r="D26" s="264" t="s">
        <v>29</v>
      </c>
      <c r="E26" s="245" t="s">
        <v>12</v>
      </c>
      <c r="F26" s="197" t="s">
        <v>637</v>
      </c>
      <c r="G26" s="265" t="s">
        <v>20</v>
      </c>
      <c r="H26" s="190"/>
      <c r="I26" s="201"/>
      <c r="J26" s="201"/>
      <c r="K26" s="190"/>
      <c r="L26" s="201"/>
      <c r="M26" s="201"/>
      <c r="N26" s="261"/>
      <c r="O26" s="283" t="s">
        <v>1525</v>
      </c>
    </row>
    <row r="27" spans="1:15" s="98" customFormat="1" ht="17.25" customHeight="1">
      <c r="A27" s="163">
        <v>21</v>
      </c>
      <c r="B27" s="165" t="s">
        <v>1452</v>
      </c>
      <c r="C27" s="263" t="s">
        <v>645</v>
      </c>
      <c r="D27" s="264" t="s">
        <v>29</v>
      </c>
      <c r="E27" s="245" t="s">
        <v>12</v>
      </c>
      <c r="F27" s="197" t="s">
        <v>986</v>
      </c>
      <c r="G27" s="265" t="s">
        <v>13</v>
      </c>
      <c r="H27" s="190">
        <v>8.9</v>
      </c>
      <c r="I27" s="201" t="str">
        <f t="shared" si="1"/>
        <v>A</v>
      </c>
      <c r="J27" s="201">
        <f t="shared" si="2"/>
        <v>4</v>
      </c>
      <c r="K27" s="190">
        <v>7</v>
      </c>
      <c r="L27" s="201" t="str">
        <f t="shared" si="3"/>
        <v>B</v>
      </c>
      <c r="M27" s="201">
        <f t="shared" si="4"/>
        <v>3</v>
      </c>
      <c r="N27" s="261">
        <f t="shared" si="5"/>
        <v>3.4</v>
      </c>
      <c r="O27" s="283">
        <f t="shared" si="0"/>
      </c>
    </row>
    <row r="28" spans="1:15" s="98" customFormat="1" ht="17.25" customHeight="1">
      <c r="A28" s="163">
        <v>22</v>
      </c>
      <c r="B28" s="165" t="s">
        <v>1453</v>
      </c>
      <c r="C28" s="263" t="s">
        <v>163</v>
      </c>
      <c r="D28" s="264" t="s">
        <v>137</v>
      </c>
      <c r="E28" s="245" t="s">
        <v>12</v>
      </c>
      <c r="F28" s="197" t="s">
        <v>646</v>
      </c>
      <c r="G28" s="265" t="s">
        <v>20</v>
      </c>
      <c r="H28" s="190"/>
      <c r="I28" s="201"/>
      <c r="J28" s="201"/>
      <c r="K28" s="190"/>
      <c r="L28" s="201"/>
      <c r="M28" s="201"/>
      <c r="N28" s="261"/>
      <c r="O28" s="283" t="s">
        <v>1525</v>
      </c>
    </row>
    <row r="29" spans="1:15" s="98" customFormat="1" ht="17.25" customHeight="1">
      <c r="A29" s="163">
        <v>23</v>
      </c>
      <c r="B29" s="165" t="s">
        <v>1454</v>
      </c>
      <c r="C29" s="263" t="s">
        <v>16</v>
      </c>
      <c r="D29" s="264" t="s">
        <v>21</v>
      </c>
      <c r="E29" s="245" t="s">
        <v>12</v>
      </c>
      <c r="F29" s="197" t="s">
        <v>62</v>
      </c>
      <c r="G29" s="265" t="s">
        <v>20</v>
      </c>
      <c r="H29" s="190">
        <v>9</v>
      </c>
      <c r="I29" s="201" t="str">
        <f t="shared" si="1"/>
        <v>A</v>
      </c>
      <c r="J29" s="201">
        <f t="shared" si="2"/>
        <v>4</v>
      </c>
      <c r="K29" s="190">
        <v>7.5</v>
      </c>
      <c r="L29" s="201" t="str">
        <f t="shared" si="3"/>
        <v>B</v>
      </c>
      <c r="M29" s="201">
        <f t="shared" si="4"/>
        <v>3</v>
      </c>
      <c r="N29" s="261">
        <f t="shared" si="5"/>
        <v>3.4</v>
      </c>
      <c r="O29" s="283">
        <f t="shared" si="0"/>
      </c>
    </row>
    <row r="30" spans="1:15" s="98" customFormat="1" ht="17.25" customHeight="1">
      <c r="A30" s="163">
        <v>24</v>
      </c>
      <c r="B30" s="165" t="s">
        <v>1455</v>
      </c>
      <c r="C30" s="263" t="s">
        <v>180</v>
      </c>
      <c r="D30" s="264" t="s">
        <v>139</v>
      </c>
      <c r="E30" s="245" t="s">
        <v>12</v>
      </c>
      <c r="F30" s="197" t="s">
        <v>987</v>
      </c>
      <c r="G30" s="265" t="s">
        <v>15</v>
      </c>
      <c r="H30" s="190">
        <v>6.5</v>
      </c>
      <c r="I30" s="201" t="str">
        <f t="shared" si="1"/>
        <v>C+</v>
      </c>
      <c r="J30" s="201">
        <f t="shared" si="2"/>
        <v>2.5</v>
      </c>
      <c r="K30" s="190">
        <v>6.5</v>
      </c>
      <c r="L30" s="201" t="str">
        <f t="shared" si="3"/>
        <v>C+</v>
      </c>
      <c r="M30" s="201">
        <f t="shared" si="4"/>
        <v>2.5</v>
      </c>
      <c r="N30" s="261">
        <f t="shared" si="5"/>
        <v>2.5</v>
      </c>
      <c r="O30" s="283">
        <f t="shared" si="0"/>
      </c>
    </row>
    <row r="31" spans="1:15" s="98" customFormat="1" ht="17.25" customHeight="1">
      <c r="A31" s="163">
        <v>25</v>
      </c>
      <c r="B31" s="165" t="s">
        <v>1456</v>
      </c>
      <c r="C31" s="263" t="s">
        <v>647</v>
      </c>
      <c r="D31" s="264" t="s">
        <v>93</v>
      </c>
      <c r="E31" s="245" t="s">
        <v>12</v>
      </c>
      <c r="F31" s="197" t="s">
        <v>988</v>
      </c>
      <c r="G31" s="265" t="s">
        <v>20</v>
      </c>
      <c r="H31" s="190">
        <v>5.2</v>
      </c>
      <c r="I31" s="201" t="str">
        <f t="shared" si="1"/>
        <v>D+</v>
      </c>
      <c r="J31" s="201">
        <f t="shared" si="2"/>
        <v>1.5</v>
      </c>
      <c r="K31" s="190">
        <v>7.5</v>
      </c>
      <c r="L31" s="201" t="str">
        <f t="shared" si="3"/>
        <v>B</v>
      </c>
      <c r="M31" s="201">
        <f t="shared" si="4"/>
        <v>3</v>
      </c>
      <c r="N31" s="261">
        <f t="shared" si="5"/>
        <v>2.4</v>
      </c>
      <c r="O31" s="283">
        <f t="shared" si="0"/>
      </c>
    </row>
    <row r="32" spans="1:15" s="98" customFormat="1" ht="17.25" customHeight="1">
      <c r="A32" s="163">
        <v>26</v>
      </c>
      <c r="B32" s="165" t="s">
        <v>1457</v>
      </c>
      <c r="C32" s="263" t="s">
        <v>16</v>
      </c>
      <c r="D32" s="264" t="s">
        <v>140</v>
      </c>
      <c r="E32" s="245" t="s">
        <v>12</v>
      </c>
      <c r="F32" s="197" t="s">
        <v>989</v>
      </c>
      <c r="G32" s="265" t="s">
        <v>20</v>
      </c>
      <c r="H32" s="190">
        <v>7</v>
      </c>
      <c r="I32" s="201" t="str">
        <f t="shared" si="1"/>
        <v>B</v>
      </c>
      <c r="J32" s="201">
        <f t="shared" si="2"/>
        <v>3</v>
      </c>
      <c r="K32" s="190">
        <v>7.5</v>
      </c>
      <c r="L32" s="201" t="str">
        <f t="shared" si="3"/>
        <v>B</v>
      </c>
      <c r="M32" s="201">
        <f t="shared" si="4"/>
        <v>3</v>
      </c>
      <c r="N32" s="261">
        <f t="shared" si="5"/>
        <v>3</v>
      </c>
      <c r="O32" s="283">
        <f t="shared" si="0"/>
      </c>
    </row>
    <row r="33" spans="1:15" s="98" customFormat="1" ht="17.25" customHeight="1">
      <c r="A33" s="176">
        <v>27</v>
      </c>
      <c r="B33" s="310" t="s">
        <v>1458</v>
      </c>
      <c r="C33" s="311" t="s">
        <v>101</v>
      </c>
      <c r="D33" s="312" t="s">
        <v>142</v>
      </c>
      <c r="E33" s="248" t="s">
        <v>12</v>
      </c>
      <c r="F33" s="211" t="s">
        <v>255</v>
      </c>
      <c r="G33" s="313" t="s">
        <v>20</v>
      </c>
      <c r="H33" s="190">
        <v>8.5</v>
      </c>
      <c r="I33" s="215" t="str">
        <f t="shared" si="1"/>
        <v>A</v>
      </c>
      <c r="J33" s="215">
        <f t="shared" si="2"/>
        <v>4</v>
      </c>
      <c r="K33" s="190">
        <v>8</v>
      </c>
      <c r="L33" s="215" t="str">
        <f t="shared" si="3"/>
        <v>B+</v>
      </c>
      <c r="M33" s="215">
        <f t="shared" si="4"/>
        <v>3.5</v>
      </c>
      <c r="N33" s="261">
        <f t="shared" si="5"/>
        <v>3.7</v>
      </c>
      <c r="O33" s="293">
        <f t="shared" si="0"/>
      </c>
    </row>
    <row r="34" spans="1:15" s="96" customFormat="1" ht="17.25" customHeight="1">
      <c r="A34" s="307">
        <v>28</v>
      </c>
      <c r="B34" s="314" t="s">
        <v>1459</v>
      </c>
      <c r="C34" s="158" t="s">
        <v>648</v>
      </c>
      <c r="D34" s="159" t="s">
        <v>142</v>
      </c>
      <c r="E34" s="160" t="s">
        <v>12</v>
      </c>
      <c r="F34" s="252" t="s">
        <v>649</v>
      </c>
      <c r="G34" s="162" t="s">
        <v>20</v>
      </c>
      <c r="H34" s="190">
        <v>7.5</v>
      </c>
      <c r="I34" s="192" t="str">
        <f t="shared" si="1"/>
        <v>B</v>
      </c>
      <c r="J34" s="192">
        <f t="shared" si="2"/>
        <v>3</v>
      </c>
      <c r="K34" s="190">
        <v>7.5</v>
      </c>
      <c r="L34" s="192" t="str">
        <f t="shared" si="3"/>
        <v>B</v>
      </c>
      <c r="M34" s="192">
        <f t="shared" si="4"/>
        <v>3</v>
      </c>
      <c r="N34" s="261">
        <f t="shared" si="5"/>
        <v>3</v>
      </c>
      <c r="O34" s="202">
        <f t="shared" si="0"/>
      </c>
    </row>
    <row r="35" spans="1:15" s="96" customFormat="1" ht="17.25" customHeight="1">
      <c r="A35" s="299">
        <v>29</v>
      </c>
      <c r="B35" s="164" t="s">
        <v>1460</v>
      </c>
      <c r="C35" s="172" t="s">
        <v>180</v>
      </c>
      <c r="D35" s="173" t="s">
        <v>219</v>
      </c>
      <c r="E35" s="171" t="s">
        <v>12</v>
      </c>
      <c r="F35" s="254" t="s">
        <v>990</v>
      </c>
      <c r="G35" s="175" t="s">
        <v>20</v>
      </c>
      <c r="H35" s="190">
        <v>6.3</v>
      </c>
      <c r="I35" s="201" t="str">
        <f t="shared" si="1"/>
        <v>C</v>
      </c>
      <c r="J35" s="201">
        <f t="shared" si="2"/>
        <v>2</v>
      </c>
      <c r="K35" s="190">
        <v>7.5</v>
      </c>
      <c r="L35" s="201" t="str">
        <f t="shared" si="3"/>
        <v>B</v>
      </c>
      <c r="M35" s="201">
        <f t="shared" si="4"/>
        <v>3</v>
      </c>
      <c r="N35" s="261">
        <f t="shared" si="5"/>
        <v>2.6</v>
      </c>
      <c r="O35" s="283">
        <f t="shared" si="0"/>
      </c>
    </row>
    <row r="36" spans="1:15" s="96" customFormat="1" ht="17.25" customHeight="1">
      <c r="A36" s="299">
        <v>30</v>
      </c>
      <c r="B36" s="164" t="s">
        <v>1461</v>
      </c>
      <c r="C36" s="172" t="s">
        <v>16</v>
      </c>
      <c r="D36" s="173" t="s">
        <v>104</v>
      </c>
      <c r="E36" s="171" t="s">
        <v>12</v>
      </c>
      <c r="F36" s="254" t="s">
        <v>991</v>
      </c>
      <c r="G36" s="175" t="s">
        <v>20</v>
      </c>
      <c r="H36" s="190">
        <v>7.1</v>
      </c>
      <c r="I36" s="201" t="str">
        <f t="shared" si="1"/>
        <v>B</v>
      </c>
      <c r="J36" s="201">
        <f t="shared" si="2"/>
        <v>3</v>
      </c>
      <c r="K36" s="190">
        <v>7.5</v>
      </c>
      <c r="L36" s="201" t="str">
        <f t="shared" si="3"/>
        <v>B</v>
      </c>
      <c r="M36" s="201">
        <f t="shared" si="4"/>
        <v>3</v>
      </c>
      <c r="N36" s="261">
        <f t="shared" si="5"/>
        <v>3</v>
      </c>
      <c r="O36" s="283">
        <f t="shared" si="0"/>
      </c>
    </row>
    <row r="37" spans="1:15" s="96" customFormat="1" ht="17.25" customHeight="1">
      <c r="A37" s="299">
        <v>31</v>
      </c>
      <c r="B37" s="164" t="s">
        <v>1462</v>
      </c>
      <c r="C37" s="172" t="s">
        <v>89</v>
      </c>
      <c r="D37" s="173" t="s">
        <v>108</v>
      </c>
      <c r="E37" s="171" t="s">
        <v>12</v>
      </c>
      <c r="F37" s="254" t="s">
        <v>992</v>
      </c>
      <c r="G37" s="175" t="s">
        <v>20</v>
      </c>
      <c r="H37" s="190">
        <v>6.4</v>
      </c>
      <c r="I37" s="201" t="str">
        <f t="shared" si="1"/>
        <v>C</v>
      </c>
      <c r="J37" s="201">
        <f t="shared" si="2"/>
        <v>2</v>
      </c>
      <c r="K37" s="190">
        <v>7.6</v>
      </c>
      <c r="L37" s="201" t="str">
        <f t="shared" si="3"/>
        <v>B</v>
      </c>
      <c r="M37" s="201">
        <f t="shared" si="4"/>
        <v>3</v>
      </c>
      <c r="N37" s="261">
        <f t="shared" si="5"/>
        <v>2.6</v>
      </c>
      <c r="O37" s="283">
        <f t="shared" si="0"/>
      </c>
    </row>
    <row r="38" spans="1:15" s="96" customFormat="1" ht="17.25" customHeight="1">
      <c r="A38" s="299">
        <v>32</v>
      </c>
      <c r="B38" s="164" t="s">
        <v>1463</v>
      </c>
      <c r="C38" s="172" t="s">
        <v>163</v>
      </c>
      <c r="D38" s="173" t="s">
        <v>108</v>
      </c>
      <c r="E38" s="171" t="s">
        <v>12</v>
      </c>
      <c r="F38" s="254" t="s">
        <v>993</v>
      </c>
      <c r="G38" s="175" t="s">
        <v>20</v>
      </c>
      <c r="H38" s="190"/>
      <c r="I38" s="201"/>
      <c r="J38" s="201"/>
      <c r="K38" s="190"/>
      <c r="L38" s="201"/>
      <c r="M38" s="201"/>
      <c r="N38" s="261"/>
      <c r="O38" s="283" t="s">
        <v>1525</v>
      </c>
    </row>
    <row r="39" spans="1:15" s="96" customFormat="1" ht="17.25" customHeight="1">
      <c r="A39" s="299">
        <v>33</v>
      </c>
      <c r="B39" s="164" t="s">
        <v>1464</v>
      </c>
      <c r="C39" s="172" t="s">
        <v>180</v>
      </c>
      <c r="D39" s="173" t="s">
        <v>149</v>
      </c>
      <c r="E39" s="171" t="s">
        <v>12</v>
      </c>
      <c r="F39" s="254" t="s">
        <v>994</v>
      </c>
      <c r="G39" s="175" t="s">
        <v>20</v>
      </c>
      <c r="H39" s="190">
        <v>8.5</v>
      </c>
      <c r="I39" s="201" t="str">
        <f t="shared" si="1"/>
        <v>A</v>
      </c>
      <c r="J39" s="201">
        <f t="shared" si="2"/>
        <v>4</v>
      </c>
      <c r="K39" s="190">
        <v>8.1</v>
      </c>
      <c r="L39" s="201" t="str">
        <f t="shared" si="3"/>
        <v>B+</v>
      </c>
      <c r="M39" s="201">
        <f t="shared" si="4"/>
        <v>3.5</v>
      </c>
      <c r="N39" s="261">
        <f t="shared" si="5"/>
        <v>3.7</v>
      </c>
      <c r="O39" s="283">
        <f t="shared" si="0"/>
      </c>
    </row>
    <row r="40" spans="1:15" s="96" customFormat="1" ht="17.25" customHeight="1">
      <c r="A40" s="299">
        <v>34</v>
      </c>
      <c r="B40" s="164" t="s">
        <v>1465</v>
      </c>
      <c r="C40" s="172" t="s">
        <v>386</v>
      </c>
      <c r="D40" s="173" t="s">
        <v>149</v>
      </c>
      <c r="E40" s="171" t="s">
        <v>12</v>
      </c>
      <c r="F40" s="254" t="s">
        <v>995</v>
      </c>
      <c r="G40" s="175" t="s">
        <v>20</v>
      </c>
      <c r="H40" s="190"/>
      <c r="I40" s="201"/>
      <c r="J40" s="201"/>
      <c r="K40" s="190"/>
      <c r="L40" s="201"/>
      <c r="M40" s="201"/>
      <c r="N40" s="261"/>
      <c r="O40" s="283" t="s">
        <v>1525</v>
      </c>
    </row>
    <row r="41" spans="1:15" s="96" customFormat="1" ht="17.25" customHeight="1">
      <c r="A41" s="299">
        <v>35</v>
      </c>
      <c r="B41" s="164" t="s">
        <v>1466</v>
      </c>
      <c r="C41" s="172" t="s">
        <v>171</v>
      </c>
      <c r="D41" s="173" t="s">
        <v>150</v>
      </c>
      <c r="E41" s="171" t="s">
        <v>12</v>
      </c>
      <c r="F41" s="254" t="s">
        <v>458</v>
      </c>
      <c r="G41" s="175" t="s">
        <v>13</v>
      </c>
      <c r="H41" s="190">
        <v>6.1</v>
      </c>
      <c r="I41" s="201" t="str">
        <f t="shared" si="1"/>
        <v>C</v>
      </c>
      <c r="J41" s="201">
        <f t="shared" si="2"/>
        <v>2</v>
      </c>
      <c r="K41" s="190">
        <v>7</v>
      </c>
      <c r="L41" s="201" t="str">
        <f t="shared" si="3"/>
        <v>B</v>
      </c>
      <c r="M41" s="201">
        <f t="shared" si="4"/>
        <v>3</v>
      </c>
      <c r="N41" s="261">
        <f t="shared" si="5"/>
        <v>2.6</v>
      </c>
      <c r="O41" s="283">
        <f t="shared" si="0"/>
      </c>
    </row>
    <row r="42" spans="1:15" s="96" customFormat="1" ht="17.25" customHeight="1">
      <c r="A42" s="299">
        <v>36</v>
      </c>
      <c r="B42" s="164" t="s">
        <v>1467</v>
      </c>
      <c r="C42" s="172" t="s">
        <v>135</v>
      </c>
      <c r="D42" s="173" t="s">
        <v>150</v>
      </c>
      <c r="E42" s="171" t="s">
        <v>12</v>
      </c>
      <c r="F42" s="254" t="s">
        <v>996</v>
      </c>
      <c r="G42" s="175" t="s">
        <v>20</v>
      </c>
      <c r="H42" s="190">
        <v>8.8</v>
      </c>
      <c r="I42" s="201" t="str">
        <f t="shared" si="1"/>
        <v>A</v>
      </c>
      <c r="J42" s="201">
        <f t="shared" si="2"/>
        <v>4</v>
      </c>
      <c r="K42" s="190">
        <v>7.3</v>
      </c>
      <c r="L42" s="201" t="str">
        <f t="shared" si="3"/>
        <v>B</v>
      </c>
      <c r="M42" s="201">
        <f t="shared" si="4"/>
        <v>3</v>
      </c>
      <c r="N42" s="261">
        <f t="shared" si="5"/>
        <v>3.4</v>
      </c>
      <c r="O42" s="283">
        <f t="shared" si="0"/>
      </c>
    </row>
    <row r="43" spans="1:15" s="98" customFormat="1" ht="17.25" customHeight="1">
      <c r="A43" s="299">
        <v>37</v>
      </c>
      <c r="B43" s="164" t="s">
        <v>1468</v>
      </c>
      <c r="C43" s="172" t="s">
        <v>16</v>
      </c>
      <c r="D43" s="173" t="s">
        <v>512</v>
      </c>
      <c r="E43" s="171" t="s">
        <v>12</v>
      </c>
      <c r="F43" s="254" t="s">
        <v>997</v>
      </c>
      <c r="G43" s="175" t="s">
        <v>20</v>
      </c>
      <c r="H43" s="190">
        <v>9.5</v>
      </c>
      <c r="I43" s="201" t="str">
        <f t="shared" si="1"/>
        <v>A</v>
      </c>
      <c r="J43" s="201">
        <f t="shared" si="2"/>
        <v>4</v>
      </c>
      <c r="K43" s="190">
        <v>7.7</v>
      </c>
      <c r="L43" s="201" t="str">
        <f t="shared" si="3"/>
        <v>B</v>
      </c>
      <c r="M43" s="201">
        <f t="shared" si="4"/>
        <v>3</v>
      </c>
      <c r="N43" s="261">
        <f t="shared" si="5"/>
        <v>3.4</v>
      </c>
      <c r="O43" s="283">
        <f t="shared" si="0"/>
      </c>
    </row>
    <row r="44" spans="1:15" s="98" customFormat="1" ht="17.25" customHeight="1">
      <c r="A44" s="299">
        <v>38</v>
      </c>
      <c r="B44" s="164" t="s">
        <v>1469</v>
      </c>
      <c r="C44" s="172" t="s">
        <v>16</v>
      </c>
      <c r="D44" s="173" t="s">
        <v>463</v>
      </c>
      <c r="E44" s="171" t="s">
        <v>12</v>
      </c>
      <c r="F44" s="254" t="s">
        <v>998</v>
      </c>
      <c r="G44" s="175" t="s">
        <v>20</v>
      </c>
      <c r="H44" s="190">
        <v>6.9</v>
      </c>
      <c r="I44" s="201" t="str">
        <f t="shared" si="1"/>
        <v>C+</v>
      </c>
      <c r="J44" s="201">
        <f t="shared" si="2"/>
        <v>2.5</v>
      </c>
      <c r="K44" s="190">
        <v>7</v>
      </c>
      <c r="L44" s="201" t="str">
        <f t="shared" si="3"/>
        <v>B</v>
      </c>
      <c r="M44" s="201">
        <f t="shared" si="4"/>
        <v>3</v>
      </c>
      <c r="N44" s="261">
        <f t="shared" si="5"/>
        <v>2.8</v>
      </c>
      <c r="O44" s="283">
        <f t="shared" si="0"/>
      </c>
    </row>
    <row r="45" spans="1:15" s="98" customFormat="1" ht="17.25" customHeight="1">
      <c r="A45" s="299">
        <v>39</v>
      </c>
      <c r="B45" s="164" t="s">
        <v>1470</v>
      </c>
      <c r="C45" s="172" t="s">
        <v>465</v>
      </c>
      <c r="D45" s="173" t="s">
        <v>463</v>
      </c>
      <c r="E45" s="171" t="s">
        <v>12</v>
      </c>
      <c r="F45" s="254" t="s">
        <v>331</v>
      </c>
      <c r="G45" s="175" t="s">
        <v>20</v>
      </c>
      <c r="H45" s="190">
        <v>5</v>
      </c>
      <c r="I45" s="201" t="str">
        <f t="shared" si="1"/>
        <v>D+</v>
      </c>
      <c r="J45" s="201">
        <f t="shared" si="2"/>
        <v>1.5</v>
      </c>
      <c r="K45" s="190">
        <v>7.6</v>
      </c>
      <c r="L45" s="201" t="str">
        <f t="shared" si="3"/>
        <v>B</v>
      </c>
      <c r="M45" s="201">
        <f t="shared" si="4"/>
        <v>3</v>
      </c>
      <c r="N45" s="261">
        <f t="shared" si="5"/>
        <v>2.4</v>
      </c>
      <c r="O45" s="283">
        <f t="shared" si="0"/>
      </c>
    </row>
    <row r="46" spans="1:15" s="98" customFormat="1" ht="17.25" customHeight="1">
      <c r="A46" s="299">
        <v>40</v>
      </c>
      <c r="B46" s="164" t="s">
        <v>1471</v>
      </c>
      <c r="C46" s="172" t="s">
        <v>600</v>
      </c>
      <c r="D46" s="173" t="s">
        <v>121</v>
      </c>
      <c r="E46" s="171" t="s">
        <v>12</v>
      </c>
      <c r="F46" s="254" t="s">
        <v>868</v>
      </c>
      <c r="G46" s="175" t="s">
        <v>20</v>
      </c>
      <c r="H46" s="190">
        <v>7</v>
      </c>
      <c r="I46" s="201" t="str">
        <f t="shared" si="1"/>
        <v>B</v>
      </c>
      <c r="J46" s="201">
        <f t="shared" si="2"/>
        <v>3</v>
      </c>
      <c r="K46" s="190">
        <v>8</v>
      </c>
      <c r="L46" s="201" t="str">
        <f t="shared" si="3"/>
        <v>B+</v>
      </c>
      <c r="M46" s="201">
        <f t="shared" si="4"/>
        <v>3.5</v>
      </c>
      <c r="N46" s="261">
        <f t="shared" si="5"/>
        <v>3.3</v>
      </c>
      <c r="O46" s="283">
        <f t="shared" si="0"/>
      </c>
    </row>
    <row r="47" spans="1:15" s="96" customFormat="1" ht="17.25" customHeight="1">
      <c r="A47" s="299">
        <v>41</v>
      </c>
      <c r="B47" s="164" t="s">
        <v>1472</v>
      </c>
      <c r="C47" s="172" t="s">
        <v>650</v>
      </c>
      <c r="D47" s="173" t="s">
        <v>121</v>
      </c>
      <c r="E47" s="171" t="s">
        <v>12</v>
      </c>
      <c r="F47" s="254" t="s">
        <v>88</v>
      </c>
      <c r="G47" s="175" t="s">
        <v>20</v>
      </c>
      <c r="H47" s="190">
        <v>8.5</v>
      </c>
      <c r="I47" s="201" t="str">
        <f t="shared" si="1"/>
        <v>A</v>
      </c>
      <c r="J47" s="201">
        <f t="shared" si="2"/>
        <v>4</v>
      </c>
      <c r="K47" s="190">
        <v>8.5</v>
      </c>
      <c r="L47" s="201" t="str">
        <f t="shared" si="3"/>
        <v>A</v>
      </c>
      <c r="M47" s="201">
        <f t="shared" si="4"/>
        <v>4</v>
      </c>
      <c r="N47" s="261">
        <f t="shared" si="5"/>
        <v>4</v>
      </c>
      <c r="O47" s="283">
        <f t="shared" si="0"/>
      </c>
    </row>
    <row r="48" spans="1:15" s="96" customFormat="1" ht="17.25" customHeight="1">
      <c r="A48" s="299">
        <v>42</v>
      </c>
      <c r="B48" s="164" t="s">
        <v>1473</v>
      </c>
      <c r="C48" s="172" t="s">
        <v>16</v>
      </c>
      <c r="D48" s="173" t="s">
        <v>157</v>
      </c>
      <c r="E48" s="171" t="s">
        <v>12</v>
      </c>
      <c r="F48" s="254" t="s">
        <v>999</v>
      </c>
      <c r="G48" s="175" t="s">
        <v>20</v>
      </c>
      <c r="H48" s="190">
        <v>5.2</v>
      </c>
      <c r="I48" s="201" t="str">
        <f t="shared" si="1"/>
        <v>D+</v>
      </c>
      <c r="J48" s="201">
        <f t="shared" si="2"/>
        <v>1.5</v>
      </c>
      <c r="K48" s="190">
        <v>7</v>
      </c>
      <c r="L48" s="201" t="str">
        <f t="shared" si="3"/>
        <v>B</v>
      </c>
      <c r="M48" s="201">
        <f t="shared" si="4"/>
        <v>3</v>
      </c>
      <c r="N48" s="261">
        <f t="shared" si="5"/>
        <v>2.4</v>
      </c>
      <c r="O48" s="283">
        <f t="shared" si="0"/>
      </c>
    </row>
    <row r="49" spans="1:15" s="96" customFormat="1" ht="17.25" customHeight="1">
      <c r="A49" s="299">
        <v>43</v>
      </c>
      <c r="B49" s="164" t="s">
        <v>1474</v>
      </c>
      <c r="C49" s="172" t="s">
        <v>16</v>
      </c>
      <c r="D49" s="173" t="s">
        <v>161</v>
      </c>
      <c r="E49" s="171" t="s">
        <v>12</v>
      </c>
      <c r="F49" s="254" t="s">
        <v>466</v>
      </c>
      <c r="G49" s="175" t="s">
        <v>20</v>
      </c>
      <c r="H49" s="190"/>
      <c r="I49" s="201"/>
      <c r="J49" s="201"/>
      <c r="K49" s="190"/>
      <c r="L49" s="201"/>
      <c r="M49" s="201"/>
      <c r="N49" s="261"/>
      <c r="O49" s="283" t="s">
        <v>1525</v>
      </c>
    </row>
    <row r="50" spans="1:15" s="96" customFormat="1" ht="17.25" customHeight="1">
      <c r="A50" s="299">
        <v>44</v>
      </c>
      <c r="B50" s="164" t="s">
        <v>1475</v>
      </c>
      <c r="C50" s="172" t="s">
        <v>704</v>
      </c>
      <c r="D50" s="173" t="s">
        <v>164</v>
      </c>
      <c r="E50" s="171" t="s">
        <v>12</v>
      </c>
      <c r="F50" s="254" t="s">
        <v>1000</v>
      </c>
      <c r="G50" s="175" t="s">
        <v>20</v>
      </c>
      <c r="H50" s="190">
        <v>9</v>
      </c>
      <c r="I50" s="201" t="str">
        <f t="shared" si="1"/>
        <v>A</v>
      </c>
      <c r="J50" s="201">
        <f t="shared" si="2"/>
        <v>4</v>
      </c>
      <c r="K50" s="190">
        <v>7.8</v>
      </c>
      <c r="L50" s="201" t="str">
        <f t="shared" si="3"/>
        <v>B</v>
      </c>
      <c r="M50" s="201">
        <f t="shared" si="4"/>
        <v>3</v>
      </c>
      <c r="N50" s="261">
        <f t="shared" si="5"/>
        <v>3.4</v>
      </c>
      <c r="O50" s="283">
        <f t="shared" si="0"/>
      </c>
    </row>
    <row r="51" spans="1:15" s="135" customFormat="1" ht="17.25" customHeight="1">
      <c r="A51" s="299">
        <v>45</v>
      </c>
      <c r="B51" s="164" t="s">
        <v>1476</v>
      </c>
      <c r="C51" s="172" t="s">
        <v>374</v>
      </c>
      <c r="D51" s="173" t="s">
        <v>398</v>
      </c>
      <c r="E51" s="171" t="s">
        <v>12</v>
      </c>
      <c r="F51" s="254" t="s">
        <v>703</v>
      </c>
      <c r="G51" s="175" t="s">
        <v>20</v>
      </c>
      <c r="H51" s="190"/>
      <c r="I51" s="201"/>
      <c r="J51" s="201"/>
      <c r="K51" s="190"/>
      <c r="L51" s="201"/>
      <c r="M51" s="201"/>
      <c r="N51" s="261"/>
      <c r="O51" s="283" t="s">
        <v>1525</v>
      </c>
    </row>
    <row r="52" spans="1:15" s="108" customFormat="1" ht="17.25" customHeight="1">
      <c r="A52" s="301">
        <v>46</v>
      </c>
      <c r="B52" s="268" t="s">
        <v>1477</v>
      </c>
      <c r="C52" s="256" t="s">
        <v>1418</v>
      </c>
      <c r="D52" s="257" t="s">
        <v>1001</v>
      </c>
      <c r="E52" s="315" t="s">
        <v>12</v>
      </c>
      <c r="F52" s="259" t="s">
        <v>1499</v>
      </c>
      <c r="G52" s="258" t="s">
        <v>20</v>
      </c>
      <c r="H52" s="190">
        <v>7.6</v>
      </c>
      <c r="I52" s="215" t="str">
        <f t="shared" si="1"/>
        <v>B</v>
      </c>
      <c r="J52" s="215">
        <f t="shared" si="2"/>
        <v>3</v>
      </c>
      <c r="K52" s="216">
        <v>8</v>
      </c>
      <c r="L52" s="215" t="str">
        <f t="shared" si="3"/>
        <v>B+</v>
      </c>
      <c r="M52" s="215">
        <f t="shared" si="4"/>
        <v>3.5</v>
      </c>
      <c r="N52" s="269">
        <f t="shared" si="5"/>
        <v>3.3</v>
      </c>
      <c r="O52" s="283">
        <f t="shared" si="0"/>
      </c>
    </row>
    <row r="53" spans="2:33" s="48" customFormat="1" ht="13.5" customHeight="1">
      <c r="B53" s="142"/>
      <c r="C53" s="64"/>
      <c r="Q53" s="56"/>
      <c r="V53" s="56"/>
      <c r="AA53" s="56"/>
      <c r="AB53" s="54"/>
      <c r="AD53" s="57"/>
      <c r="AG53" s="56"/>
    </row>
    <row r="54" spans="2:33" s="48" customFormat="1" ht="13.5" customHeight="1">
      <c r="B54" s="142"/>
      <c r="Q54" s="56"/>
      <c r="V54" s="56"/>
      <c r="AA54" s="56"/>
      <c r="AB54" s="54"/>
      <c r="AD54" s="57"/>
      <c r="AG54" s="56"/>
    </row>
    <row r="55" spans="2:33" s="48" customFormat="1" ht="13.5" customHeight="1">
      <c r="B55" s="142"/>
      <c r="Q55" s="56"/>
      <c r="V55" s="56"/>
      <c r="AA55" s="56"/>
      <c r="AB55" s="54"/>
      <c r="AD55" s="57"/>
      <c r="AG55" s="56"/>
    </row>
    <row r="56" spans="3:34" ht="13.5" customHeight="1">
      <c r="C56" s="4"/>
      <c r="N56" s="3"/>
      <c r="O56" s="3"/>
      <c r="Q56" s="19"/>
      <c r="V56" s="19"/>
      <c r="AA56" s="19"/>
      <c r="AB56" s="31"/>
      <c r="AD56" s="21"/>
      <c r="AG56" s="19"/>
      <c r="AH56" s="4"/>
    </row>
    <row r="57" spans="3:34" ht="13.5" customHeight="1">
      <c r="C57" s="4"/>
      <c r="N57" s="3"/>
      <c r="O57" s="3"/>
      <c r="Q57" s="19"/>
      <c r="V57" s="19"/>
      <c r="AA57" s="19"/>
      <c r="AB57" s="31"/>
      <c r="AD57" s="21"/>
      <c r="AG57" s="19"/>
      <c r="AH57" s="4"/>
    </row>
    <row r="58" spans="3:34" ht="13.5" customHeight="1">
      <c r="C58" s="4"/>
      <c r="N58" s="3"/>
      <c r="O58" s="3"/>
      <c r="Q58" s="19"/>
      <c r="V58" s="19"/>
      <c r="AA58" s="19"/>
      <c r="AB58" s="31"/>
      <c r="AD58" s="21"/>
      <c r="AG58" s="19"/>
      <c r="AH58" s="4"/>
    </row>
    <row r="59" spans="3:34" ht="13.5" customHeight="1">
      <c r="C59" s="4"/>
      <c r="N59" s="3"/>
      <c r="O59" s="3"/>
      <c r="Q59" s="19"/>
      <c r="V59" s="19"/>
      <c r="AA59" s="19"/>
      <c r="AB59" s="31"/>
      <c r="AD59" s="21"/>
      <c r="AG59" s="19"/>
      <c r="AH59" s="4"/>
    </row>
    <row r="60" spans="3:34" ht="13.5" customHeight="1">
      <c r="C60" s="4"/>
      <c r="N60" s="3"/>
      <c r="O60" s="3"/>
      <c r="Q60" s="19"/>
      <c r="V60" s="19"/>
      <c r="AA60" s="19"/>
      <c r="AB60" s="31"/>
      <c r="AD60" s="21"/>
      <c r="AG60" s="19"/>
      <c r="AH60" s="4"/>
    </row>
    <row r="61" spans="3:34" ht="13.5" customHeight="1">
      <c r="C61" s="4"/>
      <c r="N61" s="3"/>
      <c r="O61" s="3"/>
      <c r="Q61" s="19"/>
      <c r="V61" s="19"/>
      <c r="AA61" s="19"/>
      <c r="AB61" s="31"/>
      <c r="AD61" s="21"/>
      <c r="AG61" s="19"/>
      <c r="AH61" s="4"/>
    </row>
    <row r="62" spans="3:34" ht="13.5" customHeight="1">
      <c r="C62" s="4"/>
      <c r="N62" s="3"/>
      <c r="O62" s="3"/>
      <c r="Q62" s="19"/>
      <c r="V62" s="19"/>
      <c r="AA62" s="19"/>
      <c r="AB62" s="31"/>
      <c r="AD62" s="21"/>
      <c r="AG62" s="19"/>
      <c r="AH62" s="4"/>
    </row>
    <row r="63" spans="3:34" ht="13.5" customHeight="1">
      <c r="C63" s="4"/>
      <c r="N63" s="3"/>
      <c r="O63" s="3"/>
      <c r="Q63" s="19"/>
      <c r="V63" s="19"/>
      <c r="AA63" s="19"/>
      <c r="AB63" s="31"/>
      <c r="AD63" s="21"/>
      <c r="AG63" s="19"/>
      <c r="AH63" s="4"/>
    </row>
    <row r="64" spans="5:34" ht="13.5" customHeight="1">
      <c r="E64" s="9"/>
      <c r="H64" s="19"/>
      <c r="I64" s="19"/>
      <c r="J64" s="19"/>
      <c r="K64" s="19"/>
      <c r="L64" s="19"/>
      <c r="M64" s="19"/>
      <c r="N64" s="3"/>
      <c r="O64" s="22"/>
      <c r="Q64" s="19"/>
      <c r="V64" s="19"/>
      <c r="AA64" s="19"/>
      <c r="AB64" s="31"/>
      <c r="AD64" s="21"/>
      <c r="AG64" s="19"/>
      <c r="AH64" s="4"/>
    </row>
    <row r="65" spans="5:34" ht="13.5" customHeight="1">
      <c r="E65" s="9"/>
      <c r="H65" s="19"/>
      <c r="I65" s="19"/>
      <c r="J65" s="19"/>
      <c r="K65" s="19"/>
      <c r="L65" s="19"/>
      <c r="M65" s="19"/>
      <c r="N65" s="3"/>
      <c r="O65" s="22"/>
      <c r="Q65" s="19"/>
      <c r="V65" s="19"/>
      <c r="AA65" s="19"/>
      <c r="AB65" s="31"/>
      <c r="AD65" s="21"/>
      <c r="AG65" s="19"/>
      <c r="AH65" s="4"/>
    </row>
    <row r="66" spans="5:25" ht="13.5" customHeight="1">
      <c r="E66" s="9"/>
      <c r="H66" s="19"/>
      <c r="I66" s="19"/>
      <c r="J66" s="19"/>
      <c r="K66" s="19"/>
      <c r="L66" s="19"/>
      <c r="M66" s="19"/>
      <c r="N66" s="3"/>
      <c r="O66" s="22"/>
      <c r="R66" s="19"/>
      <c r="S66" s="9"/>
      <c r="X66" s="19"/>
      <c r="Y66" s="24"/>
    </row>
    <row r="67" spans="2:25" ht="13.5" customHeight="1" hidden="1">
      <c r="B67" s="144" t="s">
        <v>656</v>
      </c>
      <c r="C67" s="3">
        <f>COUNTIF(N7:N52,"&gt;=3.6")</f>
        <v>4</v>
      </c>
      <c r="E67" s="9"/>
      <c r="H67" s="19"/>
      <c r="I67" s="19"/>
      <c r="J67" s="19"/>
      <c r="K67" s="19"/>
      <c r="L67" s="19"/>
      <c r="M67" s="19"/>
      <c r="N67" s="3"/>
      <c r="O67" s="22"/>
      <c r="R67" s="19"/>
      <c r="S67" s="9"/>
      <c r="X67" s="19"/>
      <c r="Y67" s="24"/>
    </row>
    <row r="68" spans="2:25" ht="6" customHeight="1">
      <c r="B68" s="144"/>
      <c r="C68" s="62"/>
      <c r="E68" s="9"/>
      <c r="H68" s="19"/>
      <c r="I68" s="19"/>
      <c r="J68" s="19"/>
      <c r="K68" s="19"/>
      <c r="L68" s="19"/>
      <c r="M68" s="19"/>
      <c r="N68" s="3"/>
      <c r="O68" s="22"/>
      <c r="R68" s="19"/>
      <c r="S68" s="9"/>
      <c r="X68" s="19"/>
      <c r="Y68" s="24"/>
    </row>
    <row r="69" spans="2:25" ht="13.5" customHeight="1">
      <c r="B69" s="144"/>
      <c r="C69" s="3">
        <f>COUNTIF(N7:N52,"&gt;=3.6")</f>
        <v>4</v>
      </c>
      <c r="E69" s="9"/>
      <c r="H69" s="19"/>
      <c r="I69" s="19"/>
      <c r="J69" s="19"/>
      <c r="K69" s="19"/>
      <c r="L69" s="19"/>
      <c r="M69" s="19"/>
      <c r="N69" s="3"/>
      <c r="O69" s="22"/>
      <c r="R69" s="19"/>
      <c r="S69" s="9"/>
      <c r="X69" s="19"/>
      <c r="Y69" s="24"/>
    </row>
    <row r="70" spans="2:25" ht="13.5" customHeight="1">
      <c r="B70" s="144" t="s">
        <v>419</v>
      </c>
      <c r="C70" s="62">
        <f>COUNTIF(N7:N52,"&gt;=3.2")-COUNTIF(N7:N52,"&gt;=3.6")</f>
        <v>17</v>
      </c>
      <c r="E70" s="9"/>
      <c r="H70" s="19"/>
      <c r="I70" s="19"/>
      <c r="J70" s="19"/>
      <c r="K70" s="19"/>
      <c r="L70" s="19"/>
      <c r="M70" s="19"/>
      <c r="N70" s="3"/>
      <c r="O70" s="22"/>
      <c r="R70" s="19"/>
      <c r="S70" s="9"/>
      <c r="X70" s="19"/>
      <c r="Y70" s="24"/>
    </row>
    <row r="71" spans="2:25" ht="13.5" customHeight="1">
      <c r="B71" s="144" t="s">
        <v>657</v>
      </c>
      <c r="C71" s="62">
        <f>COUNTIF(N7:N52,"&gt;=2.5")-COUNTIF(N7:N52,"&gt;=3.2")</f>
        <v>13</v>
      </c>
      <c r="E71" s="9"/>
      <c r="H71" s="19"/>
      <c r="I71" s="19"/>
      <c r="J71" s="19"/>
      <c r="K71" s="19"/>
      <c r="L71" s="19"/>
      <c r="M71" s="19"/>
      <c r="N71" s="3"/>
      <c r="O71" s="22"/>
      <c r="R71" s="19"/>
      <c r="S71" s="9"/>
      <c r="X71" s="19"/>
      <c r="Y71" s="24"/>
    </row>
    <row r="72" spans="2:25" ht="13.5" customHeight="1">
      <c r="B72" s="144" t="s">
        <v>658</v>
      </c>
      <c r="C72" s="62">
        <f>COUNTIF(N7:N52,"&gt;=2.0")-COUNTIF(N7:N52,"&gt;=2.5")</f>
        <v>4</v>
      </c>
      <c r="E72" s="9"/>
      <c r="H72" s="19"/>
      <c r="I72" s="19"/>
      <c r="J72" s="19"/>
      <c r="K72" s="19"/>
      <c r="L72" s="19"/>
      <c r="M72" s="19"/>
      <c r="N72" s="3"/>
      <c r="O72" s="22"/>
      <c r="R72" s="19"/>
      <c r="S72" s="9"/>
      <c r="X72" s="19"/>
      <c r="Y72" s="24"/>
    </row>
    <row r="73" spans="2:25" ht="13.5" customHeight="1">
      <c r="B73" s="144" t="s">
        <v>659</v>
      </c>
      <c r="C73" s="62">
        <f>COUNTIF(N9:N52,"&gt;=1")-COUNTIF(N9:N52,"&gt;=2")</f>
        <v>0</v>
      </c>
      <c r="E73" s="9"/>
      <c r="H73" s="19"/>
      <c r="I73" s="19"/>
      <c r="J73" s="19"/>
      <c r="K73" s="19"/>
      <c r="L73" s="19"/>
      <c r="M73" s="19"/>
      <c r="N73" s="3"/>
      <c r="O73" s="22"/>
      <c r="R73" s="19"/>
      <c r="S73" s="9"/>
      <c r="X73" s="19"/>
      <c r="Y73" s="24"/>
    </row>
    <row r="74" spans="2:25" ht="13.5" customHeight="1">
      <c r="B74" s="144" t="s">
        <v>657</v>
      </c>
      <c r="C74" s="62">
        <f>COUNTIF(N9:N52,"&gt;=0")-COUNTIF(N9:N52,"&gt;=1")</f>
        <v>0</v>
      </c>
      <c r="E74" s="9"/>
      <c r="H74" s="19"/>
      <c r="I74" s="19"/>
      <c r="J74" s="19"/>
      <c r="K74" s="19"/>
      <c r="L74" s="19"/>
      <c r="M74" s="19"/>
      <c r="N74" s="3"/>
      <c r="O74" s="22"/>
      <c r="R74" s="19"/>
      <c r="S74" s="9"/>
      <c r="X74" s="19"/>
      <c r="Y74" s="24"/>
    </row>
    <row r="75" spans="2:25" ht="13.5" customHeight="1">
      <c r="B75" s="144"/>
      <c r="C75" s="3">
        <f>SUM(C69:C74)</f>
        <v>38</v>
      </c>
      <c r="E75" s="9"/>
      <c r="H75" s="19"/>
      <c r="I75" s="19"/>
      <c r="J75" s="19"/>
      <c r="K75" s="19"/>
      <c r="L75" s="19"/>
      <c r="M75" s="19"/>
      <c r="N75" s="3"/>
      <c r="O75" s="22"/>
      <c r="R75" s="19"/>
      <c r="S75" s="9"/>
      <c r="X75" s="19"/>
      <c r="Y75" s="24"/>
    </row>
    <row r="76" spans="5:25" ht="13.5" customHeight="1">
      <c r="E76" s="9"/>
      <c r="H76" s="19"/>
      <c r="I76" s="19"/>
      <c r="J76" s="19"/>
      <c r="K76" s="19"/>
      <c r="L76" s="19"/>
      <c r="M76" s="19"/>
      <c r="N76" s="3"/>
      <c r="O76" s="22"/>
      <c r="R76" s="19"/>
      <c r="S76" s="9"/>
      <c r="X76" s="19"/>
      <c r="Y76" s="24"/>
    </row>
    <row r="77" spans="18:25" ht="13.5" customHeight="1">
      <c r="R77" s="19"/>
      <c r="S77" s="9"/>
      <c r="X77" s="19"/>
      <c r="Y77" s="24"/>
    </row>
    <row r="78" spans="18:25" ht="13.5" customHeight="1">
      <c r="R78" s="19"/>
      <c r="S78" s="9"/>
      <c r="X78" s="19"/>
      <c r="Y78" s="24"/>
    </row>
  </sheetData>
  <sheetProtection selectLockedCells="1" selectUnlockedCells="1"/>
  <mergeCells count="10">
    <mergeCell ref="A1:E1"/>
    <mergeCell ref="A2:O2"/>
    <mergeCell ref="C4:D4"/>
    <mergeCell ref="A5:G5"/>
    <mergeCell ref="O4:O5"/>
    <mergeCell ref="H5:J5"/>
    <mergeCell ref="K4:M4"/>
    <mergeCell ref="K5:M5"/>
    <mergeCell ref="H3:O3"/>
    <mergeCell ref="H4:J4"/>
  </mergeCells>
  <conditionalFormatting sqref="A7:IV52">
    <cfRule type="cellIs" priority="1" dxfId="0" operator="equal" stopIfTrue="1">
      <formula>"F"</formula>
    </cfRule>
    <cfRule type="cellIs" priority="2" dxfId="0" operator="equal" stopIfTrue="1">
      <formula>"F+"</formula>
    </cfRule>
  </conditionalFormatting>
  <printOptions horizontalCentered="1"/>
  <pageMargins left="0.18" right="0.17" top="0.31" bottom="0.18" header="0.5" footer="0.18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81"/>
  <sheetViews>
    <sheetView zoomScale="115" zoomScaleNormal="115" zoomScalePageLayoutView="0" workbookViewId="0" topLeftCell="A25">
      <pane xSplit="6" topLeftCell="G1" activePane="topRight" state="frozen"/>
      <selection pane="topLeft" activeCell="V70" sqref="O27:V70"/>
      <selection pane="topRight" activeCell="N50" sqref="N50"/>
    </sheetView>
  </sheetViews>
  <sheetFormatPr defaultColWidth="9.00390625" defaultRowHeight="15.75"/>
  <cols>
    <col min="1" max="1" width="6.375" style="9" customWidth="1"/>
    <col min="2" max="2" width="7.125" style="30" customWidth="1"/>
    <col min="3" max="3" width="20.50390625" style="16" customWidth="1"/>
    <col min="4" max="4" width="8.875" style="4" customWidth="1"/>
    <col min="5" max="5" width="6.625" style="9" customWidth="1"/>
    <col min="6" max="6" width="11.25390625" style="30" customWidth="1"/>
    <col min="7" max="7" width="11.875" style="4" customWidth="1"/>
    <col min="8" max="8" width="1.12109375" style="4" hidden="1" customWidth="1"/>
    <col min="9" max="14" width="6.875" style="3" customWidth="1"/>
    <col min="15" max="15" width="7.875" style="9" customWidth="1"/>
    <col min="16" max="16" width="9.75390625" style="9" customWidth="1"/>
    <col min="17" max="16384" width="9.00390625" style="3" customWidth="1"/>
  </cols>
  <sheetData>
    <row r="1" spans="1:16" ht="18" customHeight="1">
      <c r="A1" s="26"/>
      <c r="B1" s="439" t="s">
        <v>707</v>
      </c>
      <c r="C1" s="439"/>
      <c r="D1" s="439"/>
      <c r="E1" s="26"/>
      <c r="F1" s="136"/>
      <c r="G1" s="7"/>
      <c r="H1" s="7"/>
      <c r="K1" s="19"/>
      <c r="N1" s="19"/>
      <c r="O1" s="19"/>
      <c r="P1" s="3"/>
    </row>
    <row r="2" spans="1:16" ht="19.5" customHeight="1">
      <c r="A2" s="416" t="s">
        <v>1507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</row>
    <row r="3" spans="1:16" ht="11.25" hidden="1">
      <c r="A3" s="31"/>
      <c r="B3" s="87"/>
      <c r="C3" s="10"/>
      <c r="D3" s="11"/>
      <c r="E3" s="11"/>
      <c r="F3" s="137"/>
      <c r="G3" s="11"/>
      <c r="H3" s="11"/>
      <c r="I3" s="394"/>
      <c r="J3" s="394"/>
      <c r="K3" s="394"/>
      <c r="L3" s="394"/>
      <c r="M3" s="394"/>
      <c r="N3" s="394"/>
      <c r="O3" s="394"/>
      <c r="P3" s="394"/>
    </row>
    <row r="4" spans="1:16" s="37" customFormat="1" ht="44.25" customHeight="1">
      <c r="A4" s="35" t="s">
        <v>126</v>
      </c>
      <c r="B4" s="112" t="s">
        <v>0</v>
      </c>
      <c r="C4" s="417" t="s">
        <v>1</v>
      </c>
      <c r="D4" s="418"/>
      <c r="E4" s="34" t="s">
        <v>2</v>
      </c>
      <c r="F4" s="138" t="s">
        <v>3</v>
      </c>
      <c r="G4" s="34" t="s">
        <v>4</v>
      </c>
      <c r="H4" s="36" t="s">
        <v>5</v>
      </c>
      <c r="I4" s="413" t="s">
        <v>1523</v>
      </c>
      <c r="J4" s="413"/>
      <c r="K4" s="414"/>
      <c r="L4" s="413" t="s">
        <v>1524</v>
      </c>
      <c r="M4" s="413"/>
      <c r="N4" s="414"/>
      <c r="O4" s="34" t="s">
        <v>6</v>
      </c>
      <c r="P4" s="34" t="s">
        <v>7</v>
      </c>
    </row>
    <row r="5" spans="1:16" s="38" customFormat="1" ht="9.75" customHeight="1">
      <c r="A5" s="408"/>
      <c r="B5" s="408"/>
      <c r="C5" s="408"/>
      <c r="D5" s="408"/>
      <c r="E5" s="408"/>
      <c r="F5" s="408"/>
      <c r="G5" s="408"/>
      <c r="H5" s="408"/>
      <c r="I5" s="438">
        <v>2</v>
      </c>
      <c r="J5" s="438"/>
      <c r="K5" s="438"/>
      <c r="L5" s="410">
        <v>3</v>
      </c>
      <c r="M5" s="410"/>
      <c r="N5" s="411"/>
      <c r="O5" s="34">
        <f>SUM(I5:N5)</f>
        <v>5</v>
      </c>
      <c r="P5" s="109"/>
    </row>
    <row r="6" spans="1:16" s="116" customFormat="1" ht="13.5" customHeight="1">
      <c r="A6" s="113"/>
      <c r="B6" s="114"/>
      <c r="C6" s="40"/>
      <c r="D6" s="41"/>
      <c r="E6" s="113"/>
      <c r="F6" s="114"/>
      <c r="G6" s="39"/>
      <c r="H6" s="42"/>
      <c r="I6" s="115" t="s">
        <v>248</v>
      </c>
      <c r="J6" s="115" t="s">
        <v>249</v>
      </c>
      <c r="K6" s="115" t="s">
        <v>250</v>
      </c>
      <c r="L6" s="115" t="s">
        <v>248</v>
      </c>
      <c r="M6" s="115" t="s">
        <v>249</v>
      </c>
      <c r="N6" s="115" t="s">
        <v>250</v>
      </c>
      <c r="O6" s="34" t="s">
        <v>250</v>
      </c>
      <c r="P6" s="34"/>
    </row>
    <row r="7" spans="1:16" s="29" customFormat="1" ht="14.25" customHeight="1">
      <c r="A7" s="156">
        <v>1</v>
      </c>
      <c r="B7" s="316" t="s">
        <v>1002</v>
      </c>
      <c r="C7" s="317" t="s">
        <v>83</v>
      </c>
      <c r="D7" s="318" t="s">
        <v>82</v>
      </c>
      <c r="E7" s="319" t="s">
        <v>12</v>
      </c>
      <c r="F7" s="185" t="s">
        <v>955</v>
      </c>
      <c r="G7" s="320" t="s">
        <v>20</v>
      </c>
      <c r="H7" s="188" t="s">
        <v>84</v>
      </c>
      <c r="I7" s="276">
        <v>8.8</v>
      </c>
      <c r="J7" s="192" t="str">
        <f>IF(I7&gt;=8.5,"A",IF(I7&gt;=8,"B+",IF(I7&gt;=7,"B",IF(I7&gt;=6.5,"C+",IF(I7&gt;=5.5,"C",IF(I7&gt;=5,"D+",IF(I7&gt;=4,"D",IF(I7&gt;=2,"F+","F"))))))))</f>
        <v>A</v>
      </c>
      <c r="K7" s="192">
        <f>IF(J7="A",4,IF(J7="B+",3.5,IF(J7="B",3,IF(J7="C+",2.5,IF(J7="C",2,IF(J7="D+",1.5,IF(J7="D",1,IF(J7="F+",0.5,0))))))))</f>
        <v>4</v>
      </c>
      <c r="L7" s="190">
        <v>8.5</v>
      </c>
      <c r="M7" s="192" t="str">
        <f>IF(L7&gt;=8.5,"A",IF(L7&gt;=8,"B+",IF(L7&gt;=7,"B",IF(L7&gt;=6.5,"C+",IF(L7&gt;=5.5,"C",IF(L7&gt;=5,"D+",IF(L7&gt;=4,"D",IF(L7&gt;=2,"F+","F"))))))))</f>
        <v>A</v>
      </c>
      <c r="N7" s="192">
        <f>IF(M7="A",4,IF(M7="B+",3.5,IF(M7="B",3,IF(M7="C+",2.5,IF(M7="C",2,IF(M7="D+",1.5,IF(M7="D",1,IF(M7="F+",0.5,0))))))))</f>
        <v>4</v>
      </c>
      <c r="O7" s="193">
        <f>ROUND((K7*$I$5+N7*$L$5)/$O$5,2)</f>
        <v>4</v>
      </c>
      <c r="P7" s="202">
        <f aca="true" t="shared" si="0" ref="P7:P38">IF(COUNTIF(I7:O7,"F")+COUNTIF(I7:O7,"F+")&gt;0,"TL "&amp;COUNTIF(I7:O7,"F")+COUNTIF(I7:O7,"F+")&amp;" HP","")</f>
      </c>
    </row>
    <row r="8" spans="1:16" s="29" customFormat="1" ht="14.25" customHeight="1">
      <c r="A8" s="163">
        <v>2</v>
      </c>
      <c r="B8" s="164" t="s">
        <v>1003</v>
      </c>
      <c r="C8" s="172" t="s">
        <v>81</v>
      </c>
      <c r="D8" s="173" t="s">
        <v>80</v>
      </c>
      <c r="E8" s="171" t="s">
        <v>12</v>
      </c>
      <c r="F8" s="254" t="s">
        <v>79</v>
      </c>
      <c r="G8" s="175" t="s">
        <v>20</v>
      </c>
      <c r="H8" s="200" t="s">
        <v>84</v>
      </c>
      <c r="I8" s="190">
        <v>7</v>
      </c>
      <c r="J8" s="192" t="str">
        <f aca="true" t="shared" si="1" ref="J8:J56">IF(I8&gt;=8.5,"A",IF(I8&gt;=8,"B+",IF(I8&gt;=7,"B",IF(I8&gt;=6.5,"C+",IF(I8&gt;=5.5,"C",IF(I8&gt;=5,"D+",IF(I8&gt;=4,"D",IF(I8&gt;=2,"F+","F"))))))))</f>
        <v>B</v>
      </c>
      <c r="K8" s="192">
        <f aca="true" t="shared" si="2" ref="K8:K56">IF(J8="A",4,IF(J8="B+",3.5,IF(J8="B",3,IF(J8="C+",2.5,IF(J8="C",2,IF(J8="D+",1.5,IF(J8="D",1,IF(J8="F+",0.5,0))))))))</f>
        <v>3</v>
      </c>
      <c r="L8" s="190">
        <v>7</v>
      </c>
      <c r="M8" s="192" t="str">
        <f aca="true" t="shared" si="3" ref="M8:M56">IF(L8&gt;=8.5,"A",IF(L8&gt;=8,"B+",IF(L8&gt;=7,"B",IF(L8&gt;=6.5,"C+",IF(L8&gt;=5.5,"C",IF(L8&gt;=5,"D+",IF(L8&gt;=4,"D",IF(L8&gt;=2,"F+","F"))))))))</f>
        <v>B</v>
      </c>
      <c r="N8" s="192">
        <f aca="true" t="shared" si="4" ref="N8:N56">IF(M8="A",4,IF(M8="B+",3.5,IF(M8="B",3,IF(M8="C+",2.5,IF(M8="C",2,IF(M8="D+",1.5,IF(M8="D",1,IF(M8="F+",0.5,0))))))))</f>
        <v>3</v>
      </c>
      <c r="O8" s="344">
        <f aca="true" t="shared" si="5" ref="O8:O56">ROUND((K8*$I$5+N8*$L$5)/$O$5,2)</f>
        <v>3</v>
      </c>
      <c r="P8" s="202">
        <f t="shared" si="0"/>
      </c>
    </row>
    <row r="9" spans="1:16" s="29" customFormat="1" ht="14.25" customHeight="1">
      <c r="A9" s="163">
        <v>3</v>
      </c>
      <c r="B9" s="164" t="s">
        <v>1004</v>
      </c>
      <c r="C9" s="172" t="s">
        <v>78</v>
      </c>
      <c r="D9" s="173" t="s">
        <v>77</v>
      </c>
      <c r="E9" s="171" t="s">
        <v>12</v>
      </c>
      <c r="F9" s="254" t="s">
        <v>951</v>
      </c>
      <c r="G9" s="175" t="s">
        <v>20</v>
      </c>
      <c r="H9" s="200" t="s">
        <v>84</v>
      </c>
      <c r="I9" s="190">
        <v>6.8</v>
      </c>
      <c r="J9" s="192" t="str">
        <f t="shared" si="1"/>
        <v>C+</v>
      </c>
      <c r="K9" s="192">
        <f t="shared" si="2"/>
        <v>2.5</v>
      </c>
      <c r="L9" s="190">
        <v>6.3</v>
      </c>
      <c r="M9" s="192" t="str">
        <f t="shared" si="3"/>
        <v>C</v>
      </c>
      <c r="N9" s="192">
        <f t="shared" si="4"/>
        <v>2</v>
      </c>
      <c r="O9" s="344">
        <f t="shared" si="5"/>
        <v>2.2</v>
      </c>
      <c r="P9" s="202">
        <f t="shared" si="0"/>
      </c>
    </row>
    <row r="10" spans="1:16" s="29" customFormat="1" ht="14.25" customHeight="1">
      <c r="A10" s="163">
        <v>4</v>
      </c>
      <c r="B10" s="164" t="s">
        <v>1005</v>
      </c>
      <c r="C10" s="172" t="s">
        <v>76</v>
      </c>
      <c r="D10" s="173" t="s">
        <v>75</v>
      </c>
      <c r="E10" s="171" t="s">
        <v>12</v>
      </c>
      <c r="F10" s="254" t="s">
        <v>74</v>
      </c>
      <c r="G10" s="175" t="s">
        <v>20</v>
      </c>
      <c r="H10" s="200" t="s">
        <v>84</v>
      </c>
      <c r="I10" s="190">
        <v>5.3</v>
      </c>
      <c r="J10" s="192" t="str">
        <f t="shared" si="1"/>
        <v>D+</v>
      </c>
      <c r="K10" s="192">
        <f t="shared" si="2"/>
        <v>1.5</v>
      </c>
      <c r="L10" s="190">
        <v>6.5</v>
      </c>
      <c r="M10" s="192" t="str">
        <f t="shared" si="3"/>
        <v>C+</v>
      </c>
      <c r="N10" s="192">
        <f t="shared" si="4"/>
        <v>2.5</v>
      </c>
      <c r="O10" s="344">
        <f t="shared" si="5"/>
        <v>2.1</v>
      </c>
      <c r="P10" s="202">
        <f t="shared" si="0"/>
      </c>
    </row>
    <row r="11" spans="1:16" s="29" customFormat="1" ht="14.25" customHeight="1">
      <c r="A11" s="163">
        <v>5</v>
      </c>
      <c r="B11" s="164" t="s">
        <v>1006</v>
      </c>
      <c r="C11" s="172" t="s">
        <v>73</v>
      </c>
      <c r="D11" s="173" t="s">
        <v>72</v>
      </c>
      <c r="E11" s="171" t="s">
        <v>10</v>
      </c>
      <c r="F11" s="254" t="s">
        <v>1375</v>
      </c>
      <c r="G11" s="175" t="s">
        <v>20</v>
      </c>
      <c r="H11" s="200" t="s">
        <v>84</v>
      </c>
      <c r="I11" s="190">
        <v>5.5</v>
      </c>
      <c r="J11" s="192" t="str">
        <f t="shared" si="1"/>
        <v>C</v>
      </c>
      <c r="K11" s="192">
        <f t="shared" si="2"/>
        <v>2</v>
      </c>
      <c r="L11" s="190">
        <v>6</v>
      </c>
      <c r="M11" s="192" t="str">
        <f t="shared" si="3"/>
        <v>C</v>
      </c>
      <c r="N11" s="192">
        <f t="shared" si="4"/>
        <v>2</v>
      </c>
      <c r="O11" s="344">
        <f t="shared" si="5"/>
        <v>2</v>
      </c>
      <c r="P11" s="202">
        <f t="shared" si="0"/>
      </c>
    </row>
    <row r="12" spans="1:16" s="29" customFormat="1" ht="14.25" customHeight="1">
      <c r="A12" s="163">
        <v>6</v>
      </c>
      <c r="B12" s="164" t="s">
        <v>1007</v>
      </c>
      <c r="C12" s="172" t="s">
        <v>71</v>
      </c>
      <c r="D12" s="173" t="s">
        <v>70</v>
      </c>
      <c r="E12" s="171" t="s">
        <v>12</v>
      </c>
      <c r="F12" s="254" t="s">
        <v>1376</v>
      </c>
      <c r="G12" s="175" t="s">
        <v>20</v>
      </c>
      <c r="H12" s="200" t="s">
        <v>84</v>
      </c>
      <c r="I12" s="190"/>
      <c r="J12" s="192"/>
      <c r="K12" s="192"/>
      <c r="L12" s="190"/>
      <c r="M12" s="192"/>
      <c r="N12" s="192"/>
      <c r="O12" s="344"/>
      <c r="P12" s="202" t="s">
        <v>1525</v>
      </c>
    </row>
    <row r="13" spans="1:16" s="29" customFormat="1" ht="14.25" customHeight="1">
      <c r="A13" s="163">
        <v>7</v>
      </c>
      <c r="B13" s="164" t="s">
        <v>1416</v>
      </c>
      <c r="C13" s="172" t="s">
        <v>67</v>
      </c>
      <c r="D13" s="173" t="s">
        <v>66</v>
      </c>
      <c r="E13" s="171" t="s">
        <v>10</v>
      </c>
      <c r="F13" s="254" t="s">
        <v>65</v>
      </c>
      <c r="G13" s="175" t="s">
        <v>15</v>
      </c>
      <c r="H13" s="200" t="s">
        <v>84</v>
      </c>
      <c r="I13" s="190">
        <v>8</v>
      </c>
      <c r="J13" s="192" t="str">
        <f t="shared" si="1"/>
        <v>B+</v>
      </c>
      <c r="K13" s="192">
        <f t="shared" si="2"/>
        <v>3.5</v>
      </c>
      <c r="L13" s="190">
        <v>8</v>
      </c>
      <c r="M13" s="192" t="str">
        <f t="shared" si="3"/>
        <v>B+</v>
      </c>
      <c r="N13" s="192">
        <f t="shared" si="4"/>
        <v>3.5</v>
      </c>
      <c r="O13" s="344">
        <f t="shared" si="5"/>
        <v>3.5</v>
      </c>
      <c r="P13" s="202">
        <f t="shared" si="0"/>
      </c>
    </row>
    <row r="14" spans="1:16" s="29" customFormat="1" ht="14.25" customHeight="1">
      <c r="A14" s="163">
        <v>8</v>
      </c>
      <c r="B14" s="164" t="s">
        <v>1008</v>
      </c>
      <c r="C14" s="172" t="s">
        <v>64</v>
      </c>
      <c r="D14" s="173" t="s">
        <v>63</v>
      </c>
      <c r="E14" s="171" t="s">
        <v>12</v>
      </c>
      <c r="F14" s="254" t="s">
        <v>62</v>
      </c>
      <c r="G14" s="175" t="s">
        <v>20</v>
      </c>
      <c r="H14" s="200" t="s">
        <v>84</v>
      </c>
      <c r="I14" s="190"/>
      <c r="J14" s="192"/>
      <c r="K14" s="192"/>
      <c r="L14" s="190"/>
      <c r="M14" s="192"/>
      <c r="N14" s="192"/>
      <c r="O14" s="344"/>
      <c r="P14" s="202" t="s">
        <v>1525</v>
      </c>
    </row>
    <row r="15" spans="1:16" s="29" customFormat="1" ht="14.25" customHeight="1">
      <c r="A15" s="163">
        <v>9</v>
      </c>
      <c r="B15" s="164" t="s">
        <v>1009</v>
      </c>
      <c r="C15" s="172" t="s">
        <v>26</v>
      </c>
      <c r="D15" s="173" t="s">
        <v>61</v>
      </c>
      <c r="E15" s="171" t="s">
        <v>12</v>
      </c>
      <c r="F15" s="254" t="s">
        <v>60</v>
      </c>
      <c r="G15" s="175" t="s">
        <v>20</v>
      </c>
      <c r="H15" s="200" t="s">
        <v>84</v>
      </c>
      <c r="I15" s="190">
        <v>6.5</v>
      </c>
      <c r="J15" s="192" t="str">
        <f t="shared" si="1"/>
        <v>C+</v>
      </c>
      <c r="K15" s="192">
        <f t="shared" si="2"/>
        <v>2.5</v>
      </c>
      <c r="L15" s="190">
        <v>6.3</v>
      </c>
      <c r="M15" s="192" t="str">
        <f t="shared" si="3"/>
        <v>C</v>
      </c>
      <c r="N15" s="192">
        <f t="shared" si="4"/>
        <v>2</v>
      </c>
      <c r="O15" s="344">
        <f t="shared" si="5"/>
        <v>2.2</v>
      </c>
      <c r="P15" s="202">
        <f t="shared" si="0"/>
      </c>
    </row>
    <row r="16" spans="1:16" s="29" customFormat="1" ht="14.25" customHeight="1">
      <c r="A16" s="163">
        <v>10</v>
      </c>
      <c r="B16" s="164" t="s">
        <v>1010</v>
      </c>
      <c r="C16" s="172" t="s">
        <v>59</v>
      </c>
      <c r="D16" s="173" t="s">
        <v>58</v>
      </c>
      <c r="E16" s="171" t="s">
        <v>12</v>
      </c>
      <c r="F16" s="254" t="s">
        <v>1377</v>
      </c>
      <c r="G16" s="175" t="s">
        <v>15</v>
      </c>
      <c r="H16" s="200" t="s">
        <v>84</v>
      </c>
      <c r="I16" s="190">
        <v>8</v>
      </c>
      <c r="J16" s="192" t="str">
        <f t="shared" si="1"/>
        <v>B+</v>
      </c>
      <c r="K16" s="192">
        <f t="shared" si="2"/>
        <v>3.5</v>
      </c>
      <c r="L16" s="190">
        <v>8</v>
      </c>
      <c r="M16" s="192" t="str">
        <f t="shared" si="3"/>
        <v>B+</v>
      </c>
      <c r="N16" s="192">
        <f t="shared" si="4"/>
        <v>3.5</v>
      </c>
      <c r="O16" s="344">
        <f t="shared" si="5"/>
        <v>3.5</v>
      </c>
      <c r="P16" s="202">
        <f t="shared" si="0"/>
      </c>
    </row>
    <row r="17" spans="1:16" s="29" customFormat="1" ht="14.25" customHeight="1">
      <c r="A17" s="163">
        <v>11</v>
      </c>
      <c r="B17" s="164" t="s">
        <v>1011</v>
      </c>
      <c r="C17" s="172" t="s">
        <v>16</v>
      </c>
      <c r="D17" s="173" t="s">
        <v>58</v>
      </c>
      <c r="E17" s="171" t="s">
        <v>12</v>
      </c>
      <c r="F17" s="254" t="s">
        <v>57</v>
      </c>
      <c r="G17" s="175" t="s">
        <v>20</v>
      </c>
      <c r="H17" s="200" t="s">
        <v>84</v>
      </c>
      <c r="I17" s="190">
        <v>5</v>
      </c>
      <c r="J17" s="192" t="str">
        <f t="shared" si="1"/>
        <v>D+</v>
      </c>
      <c r="K17" s="192">
        <f t="shared" si="2"/>
        <v>1.5</v>
      </c>
      <c r="L17" s="190">
        <v>7</v>
      </c>
      <c r="M17" s="192" t="str">
        <f t="shared" si="3"/>
        <v>B</v>
      </c>
      <c r="N17" s="192">
        <f t="shared" si="4"/>
        <v>3</v>
      </c>
      <c r="O17" s="344">
        <f t="shared" si="5"/>
        <v>2.4</v>
      </c>
      <c r="P17" s="202">
        <f t="shared" si="0"/>
      </c>
    </row>
    <row r="18" spans="1:16" s="29" customFormat="1" ht="14.25" customHeight="1">
      <c r="A18" s="163">
        <v>12</v>
      </c>
      <c r="B18" s="164" t="s">
        <v>1012</v>
      </c>
      <c r="C18" s="172" t="s">
        <v>16</v>
      </c>
      <c r="D18" s="173" t="s">
        <v>54</v>
      </c>
      <c r="E18" s="171" t="s">
        <v>12</v>
      </c>
      <c r="F18" s="254" t="s">
        <v>56</v>
      </c>
      <c r="G18" s="175" t="s">
        <v>20</v>
      </c>
      <c r="H18" s="200" t="s">
        <v>84</v>
      </c>
      <c r="I18" s="190">
        <v>6.3</v>
      </c>
      <c r="J18" s="192" t="str">
        <f t="shared" si="1"/>
        <v>C</v>
      </c>
      <c r="K18" s="192">
        <f t="shared" si="2"/>
        <v>2</v>
      </c>
      <c r="L18" s="190">
        <v>8</v>
      </c>
      <c r="M18" s="192" t="str">
        <f t="shared" si="3"/>
        <v>B+</v>
      </c>
      <c r="N18" s="192">
        <f t="shared" si="4"/>
        <v>3.5</v>
      </c>
      <c r="O18" s="344">
        <f t="shared" si="5"/>
        <v>2.9</v>
      </c>
      <c r="P18" s="202">
        <f t="shared" si="0"/>
      </c>
    </row>
    <row r="19" spans="1:16" s="29" customFormat="1" ht="14.25" customHeight="1">
      <c r="A19" s="163">
        <v>13</v>
      </c>
      <c r="B19" s="164" t="s">
        <v>1013</v>
      </c>
      <c r="C19" s="172" t="s">
        <v>19</v>
      </c>
      <c r="D19" s="173" t="s">
        <v>54</v>
      </c>
      <c r="E19" s="171" t="s">
        <v>12</v>
      </c>
      <c r="F19" s="254" t="s">
        <v>53</v>
      </c>
      <c r="G19" s="175" t="s">
        <v>20</v>
      </c>
      <c r="H19" s="200" t="s">
        <v>84</v>
      </c>
      <c r="I19" s="190">
        <v>5</v>
      </c>
      <c r="J19" s="192" t="str">
        <f t="shared" si="1"/>
        <v>D+</v>
      </c>
      <c r="K19" s="192">
        <f t="shared" si="2"/>
        <v>1.5</v>
      </c>
      <c r="L19" s="190">
        <v>5.5</v>
      </c>
      <c r="M19" s="192" t="str">
        <f t="shared" si="3"/>
        <v>C</v>
      </c>
      <c r="N19" s="192">
        <f t="shared" si="4"/>
        <v>2</v>
      </c>
      <c r="O19" s="344">
        <f t="shared" si="5"/>
        <v>1.8</v>
      </c>
      <c r="P19" s="202">
        <f t="shared" si="0"/>
      </c>
    </row>
    <row r="20" spans="1:16" s="29" customFormat="1" ht="14.25" customHeight="1">
      <c r="A20" s="163">
        <v>14</v>
      </c>
      <c r="B20" s="164" t="s">
        <v>1417</v>
      </c>
      <c r="C20" s="172" t="s">
        <v>52</v>
      </c>
      <c r="D20" s="173" t="s">
        <v>51</v>
      </c>
      <c r="E20" s="171" t="s">
        <v>10</v>
      </c>
      <c r="F20" s="254" t="s">
        <v>1378</v>
      </c>
      <c r="G20" s="175" t="s">
        <v>20</v>
      </c>
      <c r="H20" s="200" t="s">
        <v>84</v>
      </c>
      <c r="I20" s="190">
        <v>5</v>
      </c>
      <c r="J20" s="192" t="str">
        <f t="shared" si="1"/>
        <v>D+</v>
      </c>
      <c r="K20" s="192">
        <f t="shared" si="2"/>
        <v>1.5</v>
      </c>
      <c r="L20" s="190">
        <v>5.5</v>
      </c>
      <c r="M20" s="192" t="str">
        <f t="shared" si="3"/>
        <v>C</v>
      </c>
      <c r="N20" s="192">
        <f t="shared" si="4"/>
        <v>2</v>
      </c>
      <c r="O20" s="344">
        <f t="shared" si="5"/>
        <v>1.8</v>
      </c>
      <c r="P20" s="202">
        <f t="shared" si="0"/>
      </c>
    </row>
    <row r="21" spans="1:16" s="29" customFormat="1" ht="14.25" customHeight="1">
      <c r="A21" s="163">
        <v>15</v>
      </c>
      <c r="B21" s="164" t="s">
        <v>1014</v>
      </c>
      <c r="C21" s="172" t="s">
        <v>50</v>
      </c>
      <c r="D21" s="173" t="s">
        <v>49</v>
      </c>
      <c r="E21" s="171" t="s">
        <v>12</v>
      </c>
      <c r="F21" s="254" t="s">
        <v>1379</v>
      </c>
      <c r="G21" s="175" t="s">
        <v>20</v>
      </c>
      <c r="H21" s="200" t="s">
        <v>84</v>
      </c>
      <c r="I21" s="190">
        <v>7.5</v>
      </c>
      <c r="J21" s="192" t="str">
        <f t="shared" si="1"/>
        <v>B</v>
      </c>
      <c r="K21" s="192">
        <f t="shared" si="2"/>
        <v>3</v>
      </c>
      <c r="L21" s="190">
        <v>7.3</v>
      </c>
      <c r="M21" s="192" t="str">
        <f t="shared" si="3"/>
        <v>B</v>
      </c>
      <c r="N21" s="192">
        <f t="shared" si="4"/>
        <v>3</v>
      </c>
      <c r="O21" s="344">
        <f t="shared" si="5"/>
        <v>3</v>
      </c>
      <c r="P21" s="202">
        <f t="shared" si="0"/>
      </c>
    </row>
    <row r="22" spans="1:16" s="29" customFormat="1" ht="14.25" customHeight="1">
      <c r="A22" s="163">
        <v>16</v>
      </c>
      <c r="B22" s="164" t="s">
        <v>1015</v>
      </c>
      <c r="C22" s="172" t="s">
        <v>16</v>
      </c>
      <c r="D22" s="173" t="s">
        <v>48</v>
      </c>
      <c r="E22" s="171" t="s">
        <v>12</v>
      </c>
      <c r="F22" s="254" t="s">
        <v>963</v>
      </c>
      <c r="G22" s="175" t="s">
        <v>20</v>
      </c>
      <c r="H22" s="200" t="s">
        <v>84</v>
      </c>
      <c r="I22" s="190">
        <v>7</v>
      </c>
      <c r="J22" s="192" t="str">
        <f t="shared" si="1"/>
        <v>B</v>
      </c>
      <c r="K22" s="192">
        <f t="shared" si="2"/>
        <v>3</v>
      </c>
      <c r="L22" s="190">
        <v>7</v>
      </c>
      <c r="M22" s="192" t="str">
        <f t="shared" si="3"/>
        <v>B</v>
      </c>
      <c r="N22" s="192">
        <f t="shared" si="4"/>
        <v>3</v>
      </c>
      <c r="O22" s="344">
        <f t="shared" si="5"/>
        <v>3</v>
      </c>
      <c r="P22" s="202">
        <f t="shared" si="0"/>
      </c>
    </row>
    <row r="23" spans="1:16" s="29" customFormat="1" ht="14.25" customHeight="1">
      <c r="A23" s="163">
        <v>17</v>
      </c>
      <c r="B23" s="164" t="s">
        <v>1016</v>
      </c>
      <c r="C23" s="172" t="s">
        <v>47</v>
      </c>
      <c r="D23" s="173" t="s">
        <v>45</v>
      </c>
      <c r="E23" s="171" t="s">
        <v>12</v>
      </c>
      <c r="F23" s="254" t="s">
        <v>990</v>
      </c>
      <c r="G23" s="175" t="s">
        <v>20</v>
      </c>
      <c r="H23" s="200" t="s">
        <v>84</v>
      </c>
      <c r="I23" s="190">
        <v>6.5</v>
      </c>
      <c r="J23" s="192" t="str">
        <f t="shared" si="1"/>
        <v>C+</v>
      </c>
      <c r="K23" s="192">
        <f t="shared" si="2"/>
        <v>2.5</v>
      </c>
      <c r="L23" s="190">
        <v>7</v>
      </c>
      <c r="M23" s="192" t="str">
        <f t="shared" si="3"/>
        <v>B</v>
      </c>
      <c r="N23" s="192">
        <f t="shared" si="4"/>
        <v>3</v>
      </c>
      <c r="O23" s="344">
        <f t="shared" si="5"/>
        <v>2.8</v>
      </c>
      <c r="P23" s="202">
        <f t="shared" si="0"/>
      </c>
    </row>
    <row r="24" spans="1:16" s="29" customFormat="1" ht="14.25" customHeight="1">
      <c r="A24" s="163">
        <v>18</v>
      </c>
      <c r="B24" s="164" t="s">
        <v>1017</v>
      </c>
      <c r="C24" s="172" t="s">
        <v>46</v>
      </c>
      <c r="D24" s="173" t="s">
        <v>45</v>
      </c>
      <c r="E24" s="171" t="s">
        <v>12</v>
      </c>
      <c r="F24" s="254" t="s">
        <v>44</v>
      </c>
      <c r="G24" s="175" t="s">
        <v>13</v>
      </c>
      <c r="H24" s="200" t="s">
        <v>84</v>
      </c>
      <c r="I24" s="190">
        <v>8</v>
      </c>
      <c r="J24" s="192" t="str">
        <f t="shared" si="1"/>
        <v>B+</v>
      </c>
      <c r="K24" s="192">
        <f t="shared" si="2"/>
        <v>3.5</v>
      </c>
      <c r="L24" s="190">
        <v>7</v>
      </c>
      <c r="M24" s="192" t="str">
        <f t="shared" si="3"/>
        <v>B</v>
      </c>
      <c r="N24" s="192">
        <f t="shared" si="4"/>
        <v>3</v>
      </c>
      <c r="O24" s="344">
        <f t="shared" si="5"/>
        <v>3.2</v>
      </c>
      <c r="P24" s="202">
        <f t="shared" si="0"/>
      </c>
    </row>
    <row r="25" spans="1:16" s="29" customFormat="1" ht="14.25" customHeight="1">
      <c r="A25" s="163">
        <v>19</v>
      </c>
      <c r="B25" s="164" t="s">
        <v>1018</v>
      </c>
      <c r="C25" s="172" t="s">
        <v>16</v>
      </c>
      <c r="D25" s="173" t="s">
        <v>43</v>
      </c>
      <c r="E25" s="171" t="s">
        <v>12</v>
      </c>
      <c r="F25" s="254" t="s">
        <v>42</v>
      </c>
      <c r="G25" s="175" t="s">
        <v>20</v>
      </c>
      <c r="H25" s="200" t="s">
        <v>84</v>
      </c>
      <c r="I25" s="190">
        <v>6.5</v>
      </c>
      <c r="J25" s="192" t="str">
        <f t="shared" si="1"/>
        <v>C+</v>
      </c>
      <c r="K25" s="192">
        <f t="shared" si="2"/>
        <v>2.5</v>
      </c>
      <c r="L25" s="190">
        <v>7.5</v>
      </c>
      <c r="M25" s="192" t="str">
        <f t="shared" si="3"/>
        <v>B</v>
      </c>
      <c r="N25" s="192">
        <f t="shared" si="4"/>
        <v>3</v>
      </c>
      <c r="O25" s="344">
        <f t="shared" si="5"/>
        <v>2.8</v>
      </c>
      <c r="P25" s="202">
        <f t="shared" si="0"/>
      </c>
    </row>
    <row r="26" spans="1:16" s="29" customFormat="1" ht="14.25" customHeight="1">
      <c r="A26" s="163">
        <v>20</v>
      </c>
      <c r="B26" s="164" t="s">
        <v>1019</v>
      </c>
      <c r="C26" s="172" t="s">
        <v>41</v>
      </c>
      <c r="D26" s="173" t="s">
        <v>40</v>
      </c>
      <c r="E26" s="171" t="s">
        <v>12</v>
      </c>
      <c r="F26" s="254" t="s">
        <v>39</v>
      </c>
      <c r="G26" s="175" t="s">
        <v>20</v>
      </c>
      <c r="H26" s="200" t="s">
        <v>84</v>
      </c>
      <c r="I26" s="190"/>
      <c r="J26" s="192"/>
      <c r="K26" s="192"/>
      <c r="L26" s="190"/>
      <c r="M26" s="192"/>
      <c r="N26" s="192"/>
      <c r="O26" s="344"/>
      <c r="P26" s="202" t="s">
        <v>1525</v>
      </c>
    </row>
    <row r="27" spans="1:16" s="29" customFormat="1" ht="14.25" customHeight="1">
      <c r="A27" s="163">
        <v>21</v>
      </c>
      <c r="B27" s="164" t="s">
        <v>1020</v>
      </c>
      <c r="C27" s="172" t="s">
        <v>25</v>
      </c>
      <c r="D27" s="173" t="s">
        <v>38</v>
      </c>
      <c r="E27" s="171" t="s">
        <v>12</v>
      </c>
      <c r="F27" s="254" t="s">
        <v>37</v>
      </c>
      <c r="G27" s="175" t="s">
        <v>20</v>
      </c>
      <c r="H27" s="200" t="s">
        <v>84</v>
      </c>
      <c r="I27" s="190">
        <v>8</v>
      </c>
      <c r="J27" s="192" t="str">
        <f t="shared" si="1"/>
        <v>B+</v>
      </c>
      <c r="K27" s="192">
        <f t="shared" si="2"/>
        <v>3.5</v>
      </c>
      <c r="L27" s="190">
        <v>6.5</v>
      </c>
      <c r="M27" s="192" t="str">
        <f t="shared" si="3"/>
        <v>C+</v>
      </c>
      <c r="N27" s="192">
        <f t="shared" si="4"/>
        <v>2.5</v>
      </c>
      <c r="O27" s="344">
        <f t="shared" si="5"/>
        <v>2.9</v>
      </c>
      <c r="P27" s="202">
        <f t="shared" si="0"/>
      </c>
    </row>
    <row r="28" spans="1:16" s="29" customFormat="1" ht="14.25" customHeight="1">
      <c r="A28" s="163">
        <v>22</v>
      </c>
      <c r="B28" s="164" t="s">
        <v>1021</v>
      </c>
      <c r="C28" s="172" t="s">
        <v>16</v>
      </c>
      <c r="D28" s="173" t="s">
        <v>36</v>
      </c>
      <c r="E28" s="171" t="s">
        <v>12</v>
      </c>
      <c r="F28" s="254" t="s">
        <v>35</v>
      </c>
      <c r="G28" s="175" t="s">
        <v>20</v>
      </c>
      <c r="H28" s="200" t="s">
        <v>84</v>
      </c>
      <c r="I28" s="190">
        <v>6</v>
      </c>
      <c r="J28" s="192" t="str">
        <f t="shared" si="1"/>
        <v>C</v>
      </c>
      <c r="K28" s="192">
        <f t="shared" si="2"/>
        <v>2</v>
      </c>
      <c r="L28" s="190">
        <v>6.3</v>
      </c>
      <c r="M28" s="192" t="str">
        <f t="shared" si="3"/>
        <v>C</v>
      </c>
      <c r="N28" s="192">
        <f t="shared" si="4"/>
        <v>2</v>
      </c>
      <c r="O28" s="344">
        <f t="shared" si="5"/>
        <v>2</v>
      </c>
      <c r="P28" s="202">
        <f t="shared" si="0"/>
      </c>
    </row>
    <row r="29" spans="1:16" s="29" customFormat="1" ht="14.25" customHeight="1">
      <c r="A29" s="163">
        <v>23</v>
      </c>
      <c r="B29" s="164" t="s">
        <v>1022</v>
      </c>
      <c r="C29" s="172" t="s">
        <v>34</v>
      </c>
      <c r="D29" s="173" t="s">
        <v>29</v>
      </c>
      <c r="E29" s="171" t="s">
        <v>12</v>
      </c>
      <c r="F29" s="254" t="s">
        <v>1380</v>
      </c>
      <c r="G29" s="175" t="s">
        <v>33</v>
      </c>
      <c r="H29" s="200" t="s">
        <v>84</v>
      </c>
      <c r="I29" s="190"/>
      <c r="J29" s="192"/>
      <c r="K29" s="192"/>
      <c r="L29" s="190"/>
      <c r="M29" s="192"/>
      <c r="N29" s="192"/>
      <c r="O29" s="344"/>
      <c r="P29" s="202" t="s">
        <v>1525</v>
      </c>
    </row>
    <row r="30" spans="1:16" s="29" customFormat="1" ht="14.25" customHeight="1">
      <c r="A30" s="163">
        <v>24</v>
      </c>
      <c r="B30" s="164" t="s">
        <v>1023</v>
      </c>
      <c r="C30" s="172" t="s">
        <v>32</v>
      </c>
      <c r="D30" s="173" t="s">
        <v>29</v>
      </c>
      <c r="E30" s="171" t="s">
        <v>12</v>
      </c>
      <c r="F30" s="254" t="s">
        <v>1381</v>
      </c>
      <c r="G30" s="175" t="s">
        <v>31</v>
      </c>
      <c r="H30" s="200" t="s">
        <v>84</v>
      </c>
      <c r="I30" s="190">
        <v>7</v>
      </c>
      <c r="J30" s="192" t="str">
        <f t="shared" si="1"/>
        <v>B</v>
      </c>
      <c r="K30" s="192">
        <f t="shared" si="2"/>
        <v>3</v>
      </c>
      <c r="L30" s="190">
        <v>7</v>
      </c>
      <c r="M30" s="192" t="str">
        <f t="shared" si="3"/>
        <v>B</v>
      </c>
      <c r="N30" s="192">
        <f t="shared" si="4"/>
        <v>3</v>
      </c>
      <c r="O30" s="344">
        <f t="shared" si="5"/>
        <v>3</v>
      </c>
      <c r="P30" s="202">
        <f t="shared" si="0"/>
      </c>
    </row>
    <row r="31" spans="1:16" s="29" customFormat="1" ht="14.25" customHeight="1">
      <c r="A31" s="163">
        <v>25</v>
      </c>
      <c r="B31" s="164" t="s">
        <v>1024</v>
      </c>
      <c r="C31" s="172" t="s">
        <v>30</v>
      </c>
      <c r="D31" s="173" t="s">
        <v>29</v>
      </c>
      <c r="E31" s="171" t="s">
        <v>12</v>
      </c>
      <c r="F31" s="254" t="s">
        <v>14</v>
      </c>
      <c r="G31" s="175" t="s">
        <v>13</v>
      </c>
      <c r="H31" s="200" t="s">
        <v>84</v>
      </c>
      <c r="I31" s="190">
        <v>6.5</v>
      </c>
      <c r="J31" s="192" t="str">
        <f t="shared" si="1"/>
        <v>C+</v>
      </c>
      <c r="K31" s="192">
        <f t="shared" si="2"/>
        <v>2.5</v>
      </c>
      <c r="L31" s="190">
        <v>7</v>
      </c>
      <c r="M31" s="192" t="str">
        <f t="shared" si="3"/>
        <v>B</v>
      </c>
      <c r="N31" s="192">
        <f t="shared" si="4"/>
        <v>3</v>
      </c>
      <c r="O31" s="344">
        <f t="shared" si="5"/>
        <v>2.8</v>
      </c>
      <c r="P31" s="202">
        <f t="shared" si="0"/>
      </c>
    </row>
    <row r="32" spans="1:16" s="29" customFormat="1" ht="14.25" customHeight="1">
      <c r="A32" s="163">
        <v>26</v>
      </c>
      <c r="B32" s="164" t="s">
        <v>1025</v>
      </c>
      <c r="C32" s="172" t="s">
        <v>16</v>
      </c>
      <c r="D32" s="173" t="s">
        <v>11</v>
      </c>
      <c r="E32" s="171" t="s">
        <v>12</v>
      </c>
      <c r="F32" s="254" t="s">
        <v>937</v>
      </c>
      <c r="G32" s="175" t="s">
        <v>20</v>
      </c>
      <c r="H32" s="200" t="s">
        <v>84</v>
      </c>
      <c r="I32" s="190">
        <v>8</v>
      </c>
      <c r="J32" s="192" t="str">
        <f t="shared" si="1"/>
        <v>B+</v>
      </c>
      <c r="K32" s="192">
        <f t="shared" si="2"/>
        <v>3.5</v>
      </c>
      <c r="L32" s="190">
        <v>7.5</v>
      </c>
      <c r="M32" s="192" t="str">
        <f t="shared" si="3"/>
        <v>B</v>
      </c>
      <c r="N32" s="192">
        <f t="shared" si="4"/>
        <v>3</v>
      </c>
      <c r="O32" s="344">
        <f t="shared" si="5"/>
        <v>3.2</v>
      </c>
      <c r="P32" s="202">
        <f t="shared" si="0"/>
      </c>
    </row>
    <row r="33" spans="1:16" s="29" customFormat="1" ht="14.25" customHeight="1">
      <c r="A33" s="163">
        <v>27</v>
      </c>
      <c r="B33" s="164" t="s">
        <v>1026</v>
      </c>
      <c r="C33" s="263" t="s">
        <v>16</v>
      </c>
      <c r="D33" s="264" t="s">
        <v>11</v>
      </c>
      <c r="E33" s="245" t="s">
        <v>12</v>
      </c>
      <c r="F33" s="197" t="s">
        <v>85</v>
      </c>
      <c r="G33" s="265" t="s">
        <v>15</v>
      </c>
      <c r="H33" s="200" t="s">
        <v>84</v>
      </c>
      <c r="I33" s="190">
        <v>7</v>
      </c>
      <c r="J33" s="192" t="str">
        <f t="shared" si="1"/>
        <v>B</v>
      </c>
      <c r="K33" s="192">
        <f t="shared" si="2"/>
        <v>3</v>
      </c>
      <c r="L33" s="190">
        <v>7.3</v>
      </c>
      <c r="M33" s="192" t="str">
        <f t="shared" si="3"/>
        <v>B</v>
      </c>
      <c r="N33" s="192">
        <f t="shared" si="4"/>
        <v>3</v>
      </c>
      <c r="O33" s="344">
        <f t="shared" si="5"/>
        <v>3</v>
      </c>
      <c r="P33" s="202">
        <f t="shared" si="0"/>
      </c>
    </row>
    <row r="34" spans="1:16" s="29" customFormat="1" ht="14.25" customHeight="1">
      <c r="A34" s="163">
        <v>28</v>
      </c>
      <c r="B34" s="164" t="s">
        <v>1027</v>
      </c>
      <c r="C34" s="172" t="s">
        <v>86</v>
      </c>
      <c r="D34" s="173" t="s">
        <v>11</v>
      </c>
      <c r="E34" s="171" t="s">
        <v>12</v>
      </c>
      <c r="F34" s="254" t="s">
        <v>87</v>
      </c>
      <c r="G34" s="175" t="s">
        <v>17</v>
      </c>
      <c r="H34" s="200" t="s">
        <v>84</v>
      </c>
      <c r="I34" s="190">
        <v>5.8</v>
      </c>
      <c r="J34" s="192" t="str">
        <f t="shared" si="1"/>
        <v>C</v>
      </c>
      <c r="K34" s="192">
        <f t="shared" si="2"/>
        <v>2</v>
      </c>
      <c r="L34" s="190">
        <v>5.5</v>
      </c>
      <c r="M34" s="192" t="str">
        <f t="shared" si="3"/>
        <v>C</v>
      </c>
      <c r="N34" s="192">
        <f t="shared" si="4"/>
        <v>2</v>
      </c>
      <c r="O34" s="344">
        <f t="shared" si="5"/>
        <v>2</v>
      </c>
      <c r="P34" s="202">
        <f t="shared" si="0"/>
      </c>
    </row>
    <row r="35" spans="1:16" s="29" customFormat="1" ht="14.25" customHeight="1">
      <c r="A35" s="163">
        <v>29</v>
      </c>
      <c r="B35" s="164" t="s">
        <v>1028</v>
      </c>
      <c r="C35" s="172" t="s">
        <v>16</v>
      </c>
      <c r="D35" s="173" t="s">
        <v>21</v>
      </c>
      <c r="E35" s="171" t="s">
        <v>12</v>
      </c>
      <c r="F35" s="254" t="s">
        <v>88</v>
      </c>
      <c r="G35" s="175" t="s">
        <v>20</v>
      </c>
      <c r="H35" s="200" t="s">
        <v>84</v>
      </c>
      <c r="I35" s="190">
        <v>6.8</v>
      </c>
      <c r="J35" s="192" t="str">
        <f t="shared" si="1"/>
        <v>C+</v>
      </c>
      <c r="K35" s="192">
        <f t="shared" si="2"/>
        <v>2.5</v>
      </c>
      <c r="L35" s="190">
        <v>6.5</v>
      </c>
      <c r="M35" s="192" t="str">
        <f t="shared" si="3"/>
        <v>C+</v>
      </c>
      <c r="N35" s="192">
        <f t="shared" si="4"/>
        <v>2.5</v>
      </c>
      <c r="O35" s="344">
        <f t="shared" si="5"/>
        <v>2.5</v>
      </c>
      <c r="P35" s="202">
        <f t="shared" si="0"/>
      </c>
    </row>
    <row r="36" spans="1:16" s="29" customFormat="1" ht="14.25" customHeight="1">
      <c r="A36" s="163">
        <v>30</v>
      </c>
      <c r="B36" s="164" t="s">
        <v>1029</v>
      </c>
      <c r="C36" s="172" t="s">
        <v>89</v>
      </c>
      <c r="D36" s="173" t="s">
        <v>22</v>
      </c>
      <c r="E36" s="171" t="s">
        <v>12</v>
      </c>
      <c r="F36" s="254" t="s">
        <v>90</v>
      </c>
      <c r="G36" s="175" t="s">
        <v>20</v>
      </c>
      <c r="H36" s="200" t="s">
        <v>84</v>
      </c>
      <c r="I36" s="190">
        <v>7.5</v>
      </c>
      <c r="J36" s="192" t="str">
        <f t="shared" si="1"/>
        <v>B</v>
      </c>
      <c r="K36" s="192">
        <f t="shared" si="2"/>
        <v>3</v>
      </c>
      <c r="L36" s="190">
        <v>7</v>
      </c>
      <c r="M36" s="192" t="str">
        <f t="shared" si="3"/>
        <v>B</v>
      </c>
      <c r="N36" s="192">
        <f t="shared" si="4"/>
        <v>3</v>
      </c>
      <c r="O36" s="344">
        <f t="shared" si="5"/>
        <v>3</v>
      </c>
      <c r="P36" s="202">
        <f t="shared" si="0"/>
      </c>
    </row>
    <row r="37" spans="1:16" s="29" customFormat="1" ht="14.25" customHeight="1">
      <c r="A37" s="163">
        <v>32</v>
      </c>
      <c r="B37" s="164" t="s">
        <v>1030</v>
      </c>
      <c r="C37" s="172" t="s">
        <v>91</v>
      </c>
      <c r="D37" s="173" t="s">
        <v>24</v>
      </c>
      <c r="E37" s="171" t="s">
        <v>12</v>
      </c>
      <c r="F37" s="254" t="s">
        <v>92</v>
      </c>
      <c r="G37" s="175" t="s">
        <v>13</v>
      </c>
      <c r="H37" s="200" t="s">
        <v>84</v>
      </c>
      <c r="I37" s="190">
        <v>7.5</v>
      </c>
      <c r="J37" s="192" t="str">
        <f t="shared" si="1"/>
        <v>B</v>
      </c>
      <c r="K37" s="192">
        <f t="shared" si="2"/>
        <v>3</v>
      </c>
      <c r="L37" s="190">
        <v>6</v>
      </c>
      <c r="M37" s="192" t="str">
        <f t="shared" si="3"/>
        <v>C</v>
      </c>
      <c r="N37" s="192">
        <f t="shared" si="4"/>
        <v>2</v>
      </c>
      <c r="O37" s="344">
        <f t="shared" si="5"/>
        <v>2.4</v>
      </c>
      <c r="P37" s="202">
        <f t="shared" si="0"/>
      </c>
    </row>
    <row r="38" spans="1:16" s="84" customFormat="1" ht="14.25" customHeight="1">
      <c r="A38" s="163">
        <v>33</v>
      </c>
      <c r="B38" s="164" t="s">
        <v>1031</v>
      </c>
      <c r="C38" s="172" t="s">
        <v>69</v>
      </c>
      <c r="D38" s="173" t="s">
        <v>93</v>
      </c>
      <c r="E38" s="171" t="s">
        <v>12</v>
      </c>
      <c r="F38" s="254" t="s">
        <v>942</v>
      </c>
      <c r="G38" s="175" t="s">
        <v>20</v>
      </c>
      <c r="H38" s="200" t="s">
        <v>84</v>
      </c>
      <c r="I38" s="207">
        <v>7.8</v>
      </c>
      <c r="J38" s="201" t="str">
        <f t="shared" si="1"/>
        <v>B</v>
      </c>
      <c r="K38" s="201">
        <f t="shared" si="2"/>
        <v>3</v>
      </c>
      <c r="L38" s="207">
        <v>8</v>
      </c>
      <c r="M38" s="201" t="str">
        <f t="shared" si="3"/>
        <v>B+</v>
      </c>
      <c r="N38" s="201">
        <f t="shared" si="4"/>
        <v>3.5</v>
      </c>
      <c r="O38" s="261">
        <f t="shared" si="5"/>
        <v>3.3</v>
      </c>
      <c r="P38" s="223">
        <f t="shared" si="0"/>
      </c>
    </row>
    <row r="39" spans="1:16" s="29" customFormat="1" ht="14.25" customHeight="1">
      <c r="A39" s="176">
        <v>34</v>
      </c>
      <c r="B39" s="268" t="s">
        <v>1032</v>
      </c>
      <c r="C39" s="256" t="s">
        <v>16</v>
      </c>
      <c r="D39" s="257" t="s">
        <v>94</v>
      </c>
      <c r="E39" s="315" t="s">
        <v>12</v>
      </c>
      <c r="F39" s="259" t="s">
        <v>1382</v>
      </c>
      <c r="G39" s="258" t="s">
        <v>20</v>
      </c>
      <c r="H39" s="214" t="s">
        <v>84</v>
      </c>
      <c r="I39" s="216">
        <v>7</v>
      </c>
      <c r="J39" s="215" t="str">
        <f t="shared" si="1"/>
        <v>B</v>
      </c>
      <c r="K39" s="215">
        <f t="shared" si="2"/>
        <v>3</v>
      </c>
      <c r="L39" s="216">
        <v>5.5</v>
      </c>
      <c r="M39" s="215" t="str">
        <f t="shared" si="3"/>
        <v>C</v>
      </c>
      <c r="N39" s="215">
        <f t="shared" si="4"/>
        <v>2</v>
      </c>
      <c r="O39" s="269">
        <f t="shared" si="5"/>
        <v>2.4</v>
      </c>
      <c r="P39" s="202">
        <f aca="true" t="shared" si="6" ref="P39:P56">IF(COUNTIF(I39:O39,"F")+COUNTIF(I39:O39,"F+")&gt;0,"TL "&amp;COUNTIF(I39:O39,"F")+COUNTIF(I39:O39,"F+")&amp;" HP","")</f>
      </c>
    </row>
    <row r="40" spans="1:16" s="29" customFormat="1" ht="14.25" customHeight="1">
      <c r="A40" s="266">
        <v>35</v>
      </c>
      <c r="B40" s="314" t="s">
        <v>1033</v>
      </c>
      <c r="C40" s="158" t="s">
        <v>16</v>
      </c>
      <c r="D40" s="159" t="s">
        <v>95</v>
      </c>
      <c r="E40" s="160" t="s">
        <v>12</v>
      </c>
      <c r="F40" s="252" t="s">
        <v>57</v>
      </c>
      <c r="G40" s="162" t="s">
        <v>20</v>
      </c>
      <c r="H40" s="222" t="s">
        <v>84</v>
      </c>
      <c r="I40" s="190">
        <v>6</v>
      </c>
      <c r="J40" s="192" t="str">
        <f t="shared" si="1"/>
        <v>C</v>
      </c>
      <c r="K40" s="192">
        <f t="shared" si="2"/>
        <v>2</v>
      </c>
      <c r="L40" s="190">
        <v>5.8</v>
      </c>
      <c r="M40" s="192" t="str">
        <f t="shared" si="3"/>
        <v>C</v>
      </c>
      <c r="N40" s="192">
        <f t="shared" si="4"/>
        <v>2</v>
      </c>
      <c r="O40" s="344">
        <f t="shared" si="5"/>
        <v>2</v>
      </c>
      <c r="P40" s="202">
        <f t="shared" si="6"/>
      </c>
    </row>
    <row r="41" spans="1:16" s="29" customFormat="1" ht="14.25" customHeight="1">
      <c r="A41" s="163">
        <v>36</v>
      </c>
      <c r="B41" s="164" t="s">
        <v>1034</v>
      </c>
      <c r="C41" s="172" t="s">
        <v>16</v>
      </c>
      <c r="D41" s="173" t="s">
        <v>27</v>
      </c>
      <c r="E41" s="171" t="s">
        <v>12</v>
      </c>
      <c r="F41" s="254" t="s">
        <v>1383</v>
      </c>
      <c r="G41" s="175" t="s">
        <v>20</v>
      </c>
      <c r="H41" s="200" t="s">
        <v>84</v>
      </c>
      <c r="I41" s="190">
        <v>5</v>
      </c>
      <c r="J41" s="192" t="str">
        <f t="shared" si="1"/>
        <v>D+</v>
      </c>
      <c r="K41" s="192">
        <f t="shared" si="2"/>
        <v>1.5</v>
      </c>
      <c r="L41" s="190">
        <v>5</v>
      </c>
      <c r="M41" s="192" t="str">
        <f t="shared" si="3"/>
        <v>D+</v>
      </c>
      <c r="N41" s="192">
        <f t="shared" si="4"/>
        <v>1.5</v>
      </c>
      <c r="O41" s="344">
        <f t="shared" si="5"/>
        <v>1.5</v>
      </c>
      <c r="P41" s="202">
        <f t="shared" si="6"/>
      </c>
    </row>
    <row r="42" spans="1:16" s="29" customFormat="1" ht="14.25" customHeight="1">
      <c r="A42" s="163">
        <v>37</v>
      </c>
      <c r="B42" s="164" t="s">
        <v>1035</v>
      </c>
      <c r="C42" s="172" t="s">
        <v>96</v>
      </c>
      <c r="D42" s="173" t="s">
        <v>97</v>
      </c>
      <c r="E42" s="171" t="s">
        <v>12</v>
      </c>
      <c r="F42" s="254" t="s">
        <v>98</v>
      </c>
      <c r="G42" s="175" t="s">
        <v>15</v>
      </c>
      <c r="H42" s="200" t="s">
        <v>84</v>
      </c>
      <c r="I42" s="190">
        <v>5</v>
      </c>
      <c r="J42" s="192" t="str">
        <f t="shared" si="1"/>
        <v>D+</v>
      </c>
      <c r="K42" s="192">
        <f t="shared" si="2"/>
        <v>1.5</v>
      </c>
      <c r="L42" s="190">
        <v>6.3</v>
      </c>
      <c r="M42" s="192" t="str">
        <f t="shared" si="3"/>
        <v>C</v>
      </c>
      <c r="N42" s="192">
        <f t="shared" si="4"/>
        <v>2</v>
      </c>
      <c r="O42" s="344">
        <f t="shared" si="5"/>
        <v>1.8</v>
      </c>
      <c r="P42" s="202">
        <f t="shared" si="6"/>
      </c>
    </row>
    <row r="43" spans="1:16" s="29" customFormat="1" ht="14.25" customHeight="1">
      <c r="A43" s="163">
        <v>38</v>
      </c>
      <c r="B43" s="164" t="s">
        <v>1036</v>
      </c>
      <c r="C43" s="172" t="s">
        <v>81</v>
      </c>
      <c r="D43" s="173" t="s">
        <v>99</v>
      </c>
      <c r="E43" s="171" t="s">
        <v>12</v>
      </c>
      <c r="F43" s="254" t="s">
        <v>100</v>
      </c>
      <c r="G43" s="175" t="s">
        <v>20</v>
      </c>
      <c r="H43" s="200" t="s">
        <v>84</v>
      </c>
      <c r="I43" s="190">
        <v>7.5</v>
      </c>
      <c r="J43" s="192" t="str">
        <f t="shared" si="1"/>
        <v>B</v>
      </c>
      <c r="K43" s="192">
        <f t="shared" si="2"/>
        <v>3</v>
      </c>
      <c r="L43" s="190">
        <v>7.8</v>
      </c>
      <c r="M43" s="192" t="str">
        <f t="shared" si="3"/>
        <v>B</v>
      </c>
      <c r="N43" s="192">
        <f t="shared" si="4"/>
        <v>3</v>
      </c>
      <c r="O43" s="344">
        <f t="shared" si="5"/>
        <v>3</v>
      </c>
      <c r="P43" s="202">
        <f t="shared" si="6"/>
      </c>
    </row>
    <row r="44" spans="1:16" s="29" customFormat="1" ht="14.25" customHeight="1">
      <c r="A44" s="163">
        <v>39</v>
      </c>
      <c r="B44" s="164" t="s">
        <v>1037</v>
      </c>
      <c r="C44" s="172" t="s">
        <v>101</v>
      </c>
      <c r="D44" s="173" t="s">
        <v>102</v>
      </c>
      <c r="E44" s="171" t="s">
        <v>12</v>
      </c>
      <c r="F44" s="254" t="s">
        <v>1384</v>
      </c>
      <c r="G44" s="175" t="s">
        <v>20</v>
      </c>
      <c r="H44" s="200" t="s">
        <v>84</v>
      </c>
      <c r="I44" s="190">
        <v>7.5</v>
      </c>
      <c r="J44" s="192" t="str">
        <f t="shared" si="1"/>
        <v>B</v>
      </c>
      <c r="K44" s="192">
        <f t="shared" si="2"/>
        <v>3</v>
      </c>
      <c r="L44" s="190">
        <v>6</v>
      </c>
      <c r="M44" s="192" t="str">
        <f t="shared" si="3"/>
        <v>C</v>
      </c>
      <c r="N44" s="192">
        <f t="shared" si="4"/>
        <v>2</v>
      </c>
      <c r="O44" s="344">
        <f t="shared" si="5"/>
        <v>2.4</v>
      </c>
      <c r="P44" s="202">
        <f t="shared" si="6"/>
      </c>
    </row>
    <row r="45" spans="1:16" s="29" customFormat="1" ht="14.25" customHeight="1">
      <c r="A45" s="163">
        <v>40</v>
      </c>
      <c r="B45" s="164" t="s">
        <v>1038</v>
      </c>
      <c r="C45" s="172" t="s">
        <v>103</v>
      </c>
      <c r="D45" s="173" t="s">
        <v>104</v>
      </c>
      <c r="E45" s="171" t="s">
        <v>12</v>
      </c>
      <c r="F45" s="254" t="s">
        <v>105</v>
      </c>
      <c r="G45" s="175" t="s">
        <v>20</v>
      </c>
      <c r="H45" s="200" t="s">
        <v>84</v>
      </c>
      <c r="I45" s="190">
        <v>5.5</v>
      </c>
      <c r="J45" s="192" t="str">
        <f t="shared" si="1"/>
        <v>C</v>
      </c>
      <c r="K45" s="192">
        <f t="shared" si="2"/>
        <v>2</v>
      </c>
      <c r="L45" s="190">
        <v>5.8</v>
      </c>
      <c r="M45" s="192" t="str">
        <f t="shared" si="3"/>
        <v>C</v>
      </c>
      <c r="N45" s="192">
        <f t="shared" si="4"/>
        <v>2</v>
      </c>
      <c r="O45" s="344">
        <f t="shared" si="5"/>
        <v>2</v>
      </c>
      <c r="P45" s="202">
        <f t="shared" si="6"/>
      </c>
    </row>
    <row r="46" spans="1:16" s="29" customFormat="1" ht="14.25" customHeight="1">
      <c r="A46" s="163">
        <v>41</v>
      </c>
      <c r="B46" s="164" t="s">
        <v>1039</v>
      </c>
      <c r="C46" s="172" t="s">
        <v>107</v>
      </c>
      <c r="D46" s="173" t="s">
        <v>108</v>
      </c>
      <c r="E46" s="171" t="s">
        <v>12</v>
      </c>
      <c r="F46" s="254" t="s">
        <v>109</v>
      </c>
      <c r="G46" s="175" t="s">
        <v>20</v>
      </c>
      <c r="H46" s="200" t="s">
        <v>84</v>
      </c>
      <c r="I46" s="190">
        <v>5.5</v>
      </c>
      <c r="J46" s="192" t="str">
        <f t="shared" si="1"/>
        <v>C</v>
      </c>
      <c r="K46" s="192">
        <f t="shared" si="2"/>
        <v>2</v>
      </c>
      <c r="L46" s="190">
        <v>5.5</v>
      </c>
      <c r="M46" s="192" t="str">
        <f t="shared" si="3"/>
        <v>C</v>
      </c>
      <c r="N46" s="192">
        <f t="shared" si="4"/>
        <v>2</v>
      </c>
      <c r="O46" s="344">
        <f t="shared" si="5"/>
        <v>2</v>
      </c>
      <c r="P46" s="202">
        <f t="shared" si="6"/>
      </c>
    </row>
    <row r="47" spans="1:16" s="29" customFormat="1" ht="14.25" customHeight="1">
      <c r="A47" s="163">
        <v>42</v>
      </c>
      <c r="B47" s="164" t="s">
        <v>1040</v>
      </c>
      <c r="C47" s="172" t="s">
        <v>110</v>
      </c>
      <c r="D47" s="173" t="s">
        <v>108</v>
      </c>
      <c r="E47" s="171" t="s">
        <v>12</v>
      </c>
      <c r="F47" s="254" t="s">
        <v>111</v>
      </c>
      <c r="G47" s="175" t="s">
        <v>20</v>
      </c>
      <c r="H47" s="200" t="s">
        <v>84</v>
      </c>
      <c r="I47" s="190">
        <v>5</v>
      </c>
      <c r="J47" s="192" t="str">
        <f t="shared" si="1"/>
        <v>D+</v>
      </c>
      <c r="K47" s="192">
        <f t="shared" si="2"/>
        <v>1.5</v>
      </c>
      <c r="L47" s="190">
        <v>5.3</v>
      </c>
      <c r="M47" s="192" t="str">
        <f t="shared" si="3"/>
        <v>D+</v>
      </c>
      <c r="N47" s="192">
        <f t="shared" si="4"/>
        <v>1.5</v>
      </c>
      <c r="O47" s="344">
        <f t="shared" si="5"/>
        <v>1.5</v>
      </c>
      <c r="P47" s="202">
        <f t="shared" si="6"/>
      </c>
    </row>
    <row r="48" spans="1:16" s="29" customFormat="1" ht="14.25" customHeight="1">
      <c r="A48" s="163">
        <v>43</v>
      </c>
      <c r="B48" s="164" t="s">
        <v>1413</v>
      </c>
      <c r="C48" s="172" t="s">
        <v>114</v>
      </c>
      <c r="D48" s="173" t="s">
        <v>112</v>
      </c>
      <c r="E48" s="171" t="s">
        <v>12</v>
      </c>
      <c r="F48" s="254" t="s">
        <v>1385</v>
      </c>
      <c r="G48" s="175" t="s">
        <v>20</v>
      </c>
      <c r="H48" s="200" t="s">
        <v>84</v>
      </c>
      <c r="I48" s="190">
        <v>5.8</v>
      </c>
      <c r="J48" s="192" t="str">
        <f t="shared" si="1"/>
        <v>C</v>
      </c>
      <c r="K48" s="192">
        <f t="shared" si="2"/>
        <v>2</v>
      </c>
      <c r="L48" s="190">
        <v>6</v>
      </c>
      <c r="M48" s="192" t="str">
        <f t="shared" si="3"/>
        <v>C</v>
      </c>
      <c r="N48" s="192">
        <f t="shared" si="4"/>
        <v>2</v>
      </c>
      <c r="O48" s="344">
        <f t="shared" si="5"/>
        <v>2</v>
      </c>
      <c r="P48" s="202">
        <f t="shared" si="6"/>
      </c>
    </row>
    <row r="49" spans="1:16" s="29" customFormat="1" ht="14.25" customHeight="1">
      <c r="A49" s="163">
        <v>44</v>
      </c>
      <c r="B49" s="164" t="s">
        <v>1041</v>
      </c>
      <c r="C49" s="172" t="s">
        <v>23</v>
      </c>
      <c r="D49" s="173" t="s">
        <v>115</v>
      </c>
      <c r="E49" s="171" t="s">
        <v>12</v>
      </c>
      <c r="F49" s="254" t="s">
        <v>1386</v>
      </c>
      <c r="G49" s="175" t="s">
        <v>20</v>
      </c>
      <c r="H49" s="200" t="s">
        <v>84</v>
      </c>
      <c r="I49" s="190">
        <v>5</v>
      </c>
      <c r="J49" s="192" t="str">
        <f t="shared" si="1"/>
        <v>D+</v>
      </c>
      <c r="K49" s="192">
        <f t="shared" si="2"/>
        <v>1.5</v>
      </c>
      <c r="L49" s="190">
        <v>7</v>
      </c>
      <c r="M49" s="192" t="str">
        <f t="shared" si="3"/>
        <v>B</v>
      </c>
      <c r="N49" s="192">
        <f t="shared" si="4"/>
        <v>3</v>
      </c>
      <c r="O49" s="344">
        <f t="shared" si="5"/>
        <v>2.4</v>
      </c>
      <c r="P49" s="202">
        <f t="shared" si="6"/>
      </c>
    </row>
    <row r="50" spans="1:16" s="29" customFormat="1" ht="14.25" customHeight="1">
      <c r="A50" s="163">
        <v>45</v>
      </c>
      <c r="B50" s="164" t="s">
        <v>1042</v>
      </c>
      <c r="C50" s="172" t="s">
        <v>116</v>
      </c>
      <c r="D50" s="173" t="s">
        <v>117</v>
      </c>
      <c r="E50" s="171" t="s">
        <v>10</v>
      </c>
      <c r="F50" s="254" t="s">
        <v>1387</v>
      </c>
      <c r="G50" s="175" t="s">
        <v>20</v>
      </c>
      <c r="H50" s="200" t="s">
        <v>84</v>
      </c>
      <c r="I50" s="190"/>
      <c r="J50" s="192"/>
      <c r="K50" s="192"/>
      <c r="L50" s="190"/>
      <c r="M50" s="192"/>
      <c r="N50" s="192"/>
      <c r="O50" s="344"/>
      <c r="P50" s="202" t="s">
        <v>1525</v>
      </c>
    </row>
    <row r="51" spans="1:16" s="29" customFormat="1" ht="14.25" customHeight="1">
      <c r="A51" s="163">
        <v>46</v>
      </c>
      <c r="B51" s="164" t="s">
        <v>1414</v>
      </c>
      <c r="C51" s="172" t="s">
        <v>16</v>
      </c>
      <c r="D51" s="173" t="s">
        <v>28</v>
      </c>
      <c r="E51" s="171" t="s">
        <v>12</v>
      </c>
      <c r="F51" s="254" t="s">
        <v>1360</v>
      </c>
      <c r="G51" s="175" t="s">
        <v>20</v>
      </c>
      <c r="H51" s="200" t="s">
        <v>84</v>
      </c>
      <c r="I51" s="190">
        <v>8</v>
      </c>
      <c r="J51" s="192" t="str">
        <f t="shared" si="1"/>
        <v>B+</v>
      </c>
      <c r="K51" s="192">
        <f t="shared" si="2"/>
        <v>3.5</v>
      </c>
      <c r="L51" s="190">
        <v>7.3</v>
      </c>
      <c r="M51" s="192" t="str">
        <f t="shared" si="3"/>
        <v>B</v>
      </c>
      <c r="N51" s="192">
        <f t="shared" si="4"/>
        <v>3</v>
      </c>
      <c r="O51" s="344">
        <f t="shared" si="5"/>
        <v>3.2</v>
      </c>
      <c r="P51" s="202">
        <f t="shared" si="6"/>
      </c>
    </row>
    <row r="52" spans="1:16" s="29" customFormat="1" ht="14.25" customHeight="1">
      <c r="A52" s="163">
        <v>47</v>
      </c>
      <c r="B52" s="164" t="s">
        <v>1043</v>
      </c>
      <c r="C52" s="172" t="s">
        <v>18</v>
      </c>
      <c r="D52" s="173" t="s">
        <v>119</v>
      </c>
      <c r="E52" s="171" t="s">
        <v>12</v>
      </c>
      <c r="F52" s="254" t="s">
        <v>1388</v>
      </c>
      <c r="G52" s="175" t="s">
        <v>20</v>
      </c>
      <c r="H52" s="200" t="s">
        <v>84</v>
      </c>
      <c r="I52" s="190">
        <v>7.5</v>
      </c>
      <c r="J52" s="192" t="str">
        <f t="shared" si="1"/>
        <v>B</v>
      </c>
      <c r="K52" s="192">
        <f t="shared" si="2"/>
        <v>3</v>
      </c>
      <c r="L52" s="190">
        <v>6.5</v>
      </c>
      <c r="M52" s="192" t="str">
        <f t="shared" si="3"/>
        <v>C+</v>
      </c>
      <c r="N52" s="192">
        <f t="shared" si="4"/>
        <v>2.5</v>
      </c>
      <c r="O52" s="344">
        <f t="shared" si="5"/>
        <v>2.7</v>
      </c>
      <c r="P52" s="202">
        <f t="shared" si="6"/>
      </c>
    </row>
    <row r="53" spans="1:16" s="29" customFormat="1" ht="14.25" customHeight="1">
      <c r="A53" s="163">
        <v>48</v>
      </c>
      <c r="B53" s="164" t="s">
        <v>1044</v>
      </c>
      <c r="C53" s="172" t="s">
        <v>120</v>
      </c>
      <c r="D53" s="173" t="s">
        <v>121</v>
      </c>
      <c r="E53" s="171" t="s">
        <v>12</v>
      </c>
      <c r="F53" s="254" t="s">
        <v>122</v>
      </c>
      <c r="G53" s="175" t="s">
        <v>20</v>
      </c>
      <c r="H53" s="200" t="s">
        <v>84</v>
      </c>
      <c r="I53" s="190">
        <v>5</v>
      </c>
      <c r="J53" s="192" t="str">
        <f t="shared" si="1"/>
        <v>D+</v>
      </c>
      <c r="K53" s="192">
        <f t="shared" si="2"/>
        <v>1.5</v>
      </c>
      <c r="L53" s="190">
        <v>7.5</v>
      </c>
      <c r="M53" s="192" t="str">
        <f t="shared" si="3"/>
        <v>B</v>
      </c>
      <c r="N53" s="192">
        <f t="shared" si="4"/>
        <v>3</v>
      </c>
      <c r="O53" s="344">
        <f t="shared" si="5"/>
        <v>2.4</v>
      </c>
      <c r="P53" s="202">
        <f t="shared" si="6"/>
      </c>
    </row>
    <row r="54" spans="1:16" s="29" customFormat="1" ht="14.25" customHeight="1">
      <c r="A54" s="163">
        <v>49</v>
      </c>
      <c r="B54" s="164" t="s">
        <v>1045</v>
      </c>
      <c r="C54" s="172" t="s">
        <v>123</v>
      </c>
      <c r="D54" s="173" t="s">
        <v>121</v>
      </c>
      <c r="E54" s="171" t="s">
        <v>12</v>
      </c>
      <c r="F54" s="254" t="s">
        <v>1389</v>
      </c>
      <c r="G54" s="175" t="s">
        <v>20</v>
      </c>
      <c r="H54" s="200" t="s">
        <v>84</v>
      </c>
      <c r="I54" s="190">
        <v>8.5</v>
      </c>
      <c r="J54" s="192" t="str">
        <f t="shared" si="1"/>
        <v>A</v>
      </c>
      <c r="K54" s="192">
        <f t="shared" si="2"/>
        <v>4</v>
      </c>
      <c r="L54" s="190">
        <v>8</v>
      </c>
      <c r="M54" s="192" t="str">
        <f t="shared" si="3"/>
        <v>B+</v>
      </c>
      <c r="N54" s="192">
        <f t="shared" si="4"/>
        <v>3.5</v>
      </c>
      <c r="O54" s="344">
        <f t="shared" si="5"/>
        <v>3.7</v>
      </c>
      <c r="P54" s="202">
        <f t="shared" si="6"/>
      </c>
    </row>
    <row r="55" spans="1:16" s="29" customFormat="1" ht="14.25" customHeight="1">
      <c r="A55" s="163">
        <v>50</v>
      </c>
      <c r="B55" s="164" t="s">
        <v>1415</v>
      </c>
      <c r="C55" s="172" t="s">
        <v>124</v>
      </c>
      <c r="D55" s="173" t="s">
        <v>125</v>
      </c>
      <c r="E55" s="171" t="s">
        <v>12</v>
      </c>
      <c r="F55" s="254" t="s">
        <v>1390</v>
      </c>
      <c r="G55" s="175" t="s">
        <v>20</v>
      </c>
      <c r="H55" s="200"/>
      <c r="I55" s="190">
        <v>5.8</v>
      </c>
      <c r="J55" s="192" t="str">
        <f t="shared" si="1"/>
        <v>C</v>
      </c>
      <c r="K55" s="192">
        <f t="shared" si="2"/>
        <v>2</v>
      </c>
      <c r="L55" s="190">
        <v>5</v>
      </c>
      <c r="M55" s="192" t="str">
        <f t="shared" si="3"/>
        <v>D+</v>
      </c>
      <c r="N55" s="192">
        <f t="shared" si="4"/>
        <v>1.5</v>
      </c>
      <c r="O55" s="344">
        <f t="shared" si="5"/>
        <v>1.7</v>
      </c>
      <c r="P55" s="202">
        <f t="shared" si="6"/>
      </c>
    </row>
    <row r="56" spans="1:16" s="29" customFormat="1" ht="14.25" customHeight="1">
      <c r="A56" s="163">
        <v>51</v>
      </c>
      <c r="B56" s="164" t="s">
        <v>1046</v>
      </c>
      <c r="C56" s="321" t="s">
        <v>69</v>
      </c>
      <c r="D56" s="322" t="s">
        <v>708</v>
      </c>
      <c r="E56" s="245" t="s">
        <v>12</v>
      </c>
      <c r="F56" s="200" t="s">
        <v>1391</v>
      </c>
      <c r="G56" s="265" t="s">
        <v>20</v>
      </c>
      <c r="H56" s="200"/>
      <c r="I56" s="190">
        <v>6</v>
      </c>
      <c r="J56" s="192" t="str">
        <f t="shared" si="1"/>
        <v>C</v>
      </c>
      <c r="K56" s="192">
        <f t="shared" si="2"/>
        <v>2</v>
      </c>
      <c r="L56" s="190">
        <v>5.5</v>
      </c>
      <c r="M56" s="192" t="str">
        <f t="shared" si="3"/>
        <v>C</v>
      </c>
      <c r="N56" s="192">
        <f t="shared" si="4"/>
        <v>2</v>
      </c>
      <c r="O56" s="344">
        <f t="shared" si="5"/>
        <v>2</v>
      </c>
      <c r="P56" s="202">
        <f t="shared" si="6"/>
      </c>
    </row>
    <row r="57" spans="1:16" s="84" customFormat="1" ht="14.25" customHeight="1">
      <c r="A57" s="176">
        <v>52</v>
      </c>
      <c r="B57" s="268" t="s">
        <v>1047</v>
      </c>
      <c r="C57" s="323" t="s">
        <v>953</v>
      </c>
      <c r="D57" s="324" t="s">
        <v>1048</v>
      </c>
      <c r="E57" s="248" t="s">
        <v>12</v>
      </c>
      <c r="F57" s="214" t="s">
        <v>1049</v>
      </c>
      <c r="G57" s="313" t="s">
        <v>20</v>
      </c>
      <c r="H57" s="214" t="s">
        <v>84</v>
      </c>
      <c r="I57" s="338"/>
      <c r="J57" s="260"/>
      <c r="K57" s="260"/>
      <c r="L57" s="190"/>
      <c r="M57" s="260"/>
      <c r="N57" s="260"/>
      <c r="O57" s="345"/>
      <c r="P57" s="223" t="s">
        <v>1525</v>
      </c>
    </row>
    <row r="58" spans="3:25" ht="13.5" customHeight="1">
      <c r="C58" s="4"/>
      <c r="E58" s="4"/>
      <c r="H58" s="3"/>
      <c r="J58" s="19"/>
      <c r="M58" s="19"/>
      <c r="O58" s="3"/>
      <c r="P58" s="3"/>
      <c r="R58" s="19"/>
      <c r="S58" s="31"/>
      <c r="U58" s="21"/>
      <c r="X58" s="19"/>
      <c r="Y58" s="4"/>
    </row>
    <row r="59" spans="3:25" ht="13.5" customHeight="1">
      <c r="C59" s="4"/>
      <c r="E59" s="4"/>
      <c r="H59" s="3"/>
      <c r="J59" s="19"/>
      <c r="M59" s="19"/>
      <c r="O59" s="3"/>
      <c r="P59" s="3"/>
      <c r="R59" s="19"/>
      <c r="S59" s="31"/>
      <c r="U59" s="21"/>
      <c r="X59" s="19"/>
      <c r="Y59" s="4"/>
    </row>
    <row r="60" spans="3:25" ht="13.5" customHeight="1">
      <c r="C60" s="4"/>
      <c r="E60" s="4"/>
      <c r="H60" s="3"/>
      <c r="J60" s="19"/>
      <c r="M60" s="19"/>
      <c r="O60" s="3"/>
      <c r="P60" s="3"/>
      <c r="R60" s="19"/>
      <c r="S60" s="31"/>
      <c r="U60" s="21"/>
      <c r="X60" s="19"/>
      <c r="Y60" s="4"/>
    </row>
    <row r="61" spans="3:25" ht="13.5" customHeight="1">
      <c r="C61" s="4"/>
      <c r="E61" s="4"/>
      <c r="H61" s="3"/>
      <c r="J61" s="19"/>
      <c r="M61" s="19"/>
      <c r="O61" s="3"/>
      <c r="P61" s="3"/>
      <c r="R61" s="19"/>
      <c r="S61" s="31"/>
      <c r="U61" s="21"/>
      <c r="X61" s="19"/>
      <c r="Y61" s="4"/>
    </row>
    <row r="62" spans="3:25" ht="13.5" customHeight="1">
      <c r="C62" s="4"/>
      <c r="E62" s="4"/>
      <c r="H62" s="3"/>
      <c r="J62" s="19"/>
      <c r="M62" s="19"/>
      <c r="O62" s="3"/>
      <c r="P62" s="3"/>
      <c r="R62" s="19"/>
      <c r="S62" s="31"/>
      <c r="U62" s="21"/>
      <c r="X62" s="19"/>
      <c r="Y62" s="4"/>
    </row>
    <row r="63" spans="3:25" ht="13.5" customHeight="1">
      <c r="C63" s="4"/>
      <c r="E63" s="4"/>
      <c r="H63" s="3"/>
      <c r="J63" s="19"/>
      <c r="M63" s="19"/>
      <c r="O63" s="3"/>
      <c r="P63" s="3"/>
      <c r="R63" s="19"/>
      <c r="S63" s="31"/>
      <c r="U63" s="21"/>
      <c r="X63" s="19"/>
      <c r="Y63" s="4"/>
    </row>
    <row r="64" spans="3:25" ht="13.5" customHeight="1">
      <c r="C64" s="4"/>
      <c r="E64" s="4"/>
      <c r="H64" s="3"/>
      <c r="J64" s="19"/>
      <c r="M64" s="19"/>
      <c r="O64" s="3"/>
      <c r="P64" s="3"/>
      <c r="R64" s="19"/>
      <c r="S64" s="31"/>
      <c r="U64" s="21"/>
      <c r="X64" s="19"/>
      <c r="Y64" s="4"/>
    </row>
    <row r="65" spans="3:25" ht="13.5" customHeight="1">
      <c r="C65" s="4"/>
      <c r="E65" s="4"/>
      <c r="H65" s="3"/>
      <c r="J65" s="19"/>
      <c r="M65" s="19"/>
      <c r="O65" s="3"/>
      <c r="P65" s="3"/>
      <c r="R65" s="19"/>
      <c r="S65" s="31"/>
      <c r="U65" s="21"/>
      <c r="X65" s="19"/>
      <c r="Y65" s="4"/>
    </row>
    <row r="66" spans="3:25" ht="13.5" customHeight="1">
      <c r="C66" s="4"/>
      <c r="E66" s="4"/>
      <c r="H66" s="3"/>
      <c r="J66" s="19"/>
      <c r="M66" s="19"/>
      <c r="O66" s="3"/>
      <c r="P66" s="3"/>
      <c r="R66" s="19"/>
      <c r="S66" s="31"/>
      <c r="U66" s="21"/>
      <c r="X66" s="19"/>
      <c r="Y66" s="4"/>
    </row>
    <row r="67" spans="3:25" ht="13.5" customHeight="1">
      <c r="C67" s="4"/>
      <c r="E67" s="4"/>
      <c r="H67" s="3"/>
      <c r="J67" s="19"/>
      <c r="M67" s="19"/>
      <c r="O67" s="3"/>
      <c r="P67" s="3"/>
      <c r="R67" s="19"/>
      <c r="S67" s="31"/>
      <c r="U67" s="21"/>
      <c r="X67" s="19"/>
      <c r="Y67" s="4"/>
    </row>
    <row r="68" spans="3:25" ht="13.5" customHeight="1">
      <c r="C68" s="4"/>
      <c r="E68" s="4"/>
      <c r="H68" s="3"/>
      <c r="J68" s="19"/>
      <c r="M68" s="19"/>
      <c r="O68" s="3"/>
      <c r="P68" s="3"/>
      <c r="R68" s="19"/>
      <c r="S68" s="31"/>
      <c r="U68" s="21"/>
      <c r="X68" s="19"/>
      <c r="Y68" s="4"/>
    </row>
    <row r="69" spans="11:16" ht="13.5" customHeight="1">
      <c r="K69" s="19"/>
      <c r="N69" s="19"/>
      <c r="P69" s="24"/>
    </row>
    <row r="70" spans="11:16" ht="13.5" customHeight="1">
      <c r="K70" s="19"/>
      <c r="N70" s="19"/>
      <c r="P70" s="24"/>
    </row>
    <row r="71" spans="11:16" ht="13.5" customHeight="1">
      <c r="K71" s="19"/>
      <c r="N71" s="19"/>
      <c r="P71" s="24"/>
    </row>
    <row r="72" spans="11:16" ht="13.5" customHeight="1">
      <c r="K72" s="19"/>
      <c r="N72" s="19"/>
      <c r="P72" s="24"/>
    </row>
    <row r="73" spans="11:16" ht="13.5" customHeight="1">
      <c r="K73" s="19"/>
      <c r="N73" s="19"/>
      <c r="P73" s="24"/>
    </row>
    <row r="74" spans="11:16" ht="13.5" customHeight="1">
      <c r="K74" s="19"/>
      <c r="N74" s="19"/>
      <c r="P74" s="24"/>
    </row>
    <row r="75" spans="2:16" ht="13.5" customHeight="1">
      <c r="B75" s="88"/>
      <c r="C75" s="3"/>
      <c r="K75" s="19"/>
      <c r="N75" s="19"/>
      <c r="P75" s="24"/>
    </row>
    <row r="76" spans="2:16" ht="13.5" customHeight="1">
      <c r="B76" s="88"/>
      <c r="C76" s="62"/>
      <c r="K76" s="19"/>
      <c r="N76" s="19"/>
      <c r="P76" s="24"/>
    </row>
    <row r="77" spans="2:16" ht="13.5" customHeight="1">
      <c r="B77" s="88" t="s">
        <v>657</v>
      </c>
      <c r="C77" s="62">
        <f>COUNTIF(O7:O57,"&gt;=2.5")-COUNTIF(O7:O57,"&gt;=3.2")</f>
        <v>14</v>
      </c>
      <c r="K77" s="19"/>
      <c r="N77" s="19"/>
      <c r="P77" s="24"/>
    </row>
    <row r="78" spans="2:16" ht="13.5" customHeight="1">
      <c r="B78" s="88" t="s">
        <v>658</v>
      </c>
      <c r="C78" s="62">
        <f>COUNTIF(O7:O57,"&gt;=2.0")-COUNTIF(O7:O57,"&gt;=2.5")</f>
        <v>17</v>
      </c>
      <c r="K78" s="19"/>
      <c r="N78" s="19"/>
      <c r="P78" s="24"/>
    </row>
    <row r="79" spans="2:16" ht="13.5" customHeight="1">
      <c r="B79" s="88" t="s">
        <v>659</v>
      </c>
      <c r="C79" s="62">
        <f>COUNTIF(O7:O57,"&gt;=1")-COUNTIF(O7:O57,"&gt;=2")</f>
        <v>6</v>
      </c>
      <c r="K79" s="19"/>
      <c r="N79" s="19"/>
      <c r="P79" s="24"/>
    </row>
    <row r="80" spans="2:16" ht="13.5" customHeight="1">
      <c r="B80" s="88" t="s">
        <v>657</v>
      </c>
      <c r="C80" s="62">
        <f>COUNTIF(O7:O57,"&gt;=0")-COUNTIF(O7:O57,"&gt;=1")</f>
        <v>0</v>
      </c>
      <c r="K80" s="19"/>
      <c r="N80" s="19"/>
      <c r="P80" s="24"/>
    </row>
    <row r="81" spans="2:16" ht="13.5" customHeight="1">
      <c r="B81" s="88"/>
      <c r="C81" s="3">
        <f>SUM(C75:C80)</f>
        <v>37</v>
      </c>
      <c r="K81" s="19"/>
      <c r="N81" s="19"/>
      <c r="P81" s="24"/>
    </row>
  </sheetData>
  <sheetProtection selectLockedCells="1" selectUnlockedCells="1"/>
  <mergeCells count="9">
    <mergeCell ref="L5:N5"/>
    <mergeCell ref="A5:H5"/>
    <mergeCell ref="I5:K5"/>
    <mergeCell ref="C4:D4"/>
    <mergeCell ref="B1:D1"/>
    <mergeCell ref="A2:P2"/>
    <mergeCell ref="I3:P3"/>
    <mergeCell ref="L4:N4"/>
    <mergeCell ref="I4:K4"/>
  </mergeCells>
  <conditionalFormatting sqref="G56:G57 E56:E57 C7:G55 A7:B57 H7:IV57">
    <cfRule type="cellIs" priority="1" dxfId="0" operator="equal" stopIfTrue="1">
      <formula>"F"</formula>
    </cfRule>
    <cfRule type="cellIs" priority="2" dxfId="0" operator="equal" stopIfTrue="1">
      <formula>"F+"</formula>
    </cfRule>
  </conditionalFormatting>
  <printOptions horizontalCentered="1"/>
  <pageMargins left="0.2" right="0.2" top="0.31" bottom="0.18" header="0.5" footer="0.18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78"/>
  <sheetViews>
    <sheetView zoomScalePageLayoutView="0" workbookViewId="0" topLeftCell="A40">
      <pane xSplit="6" topLeftCell="G1" activePane="topRight" state="frozen"/>
      <selection pane="topLeft" activeCell="AS7" sqref="AS7"/>
      <selection pane="topRight" activeCell="P40" sqref="P40"/>
    </sheetView>
  </sheetViews>
  <sheetFormatPr defaultColWidth="9.00390625" defaultRowHeight="15.75"/>
  <cols>
    <col min="1" max="1" width="5.125" style="9" customWidth="1"/>
    <col min="2" max="2" width="8.00390625" style="4" customWidth="1"/>
    <col min="3" max="3" width="18.125" style="16" customWidth="1"/>
    <col min="4" max="4" width="8.375" style="4" customWidth="1"/>
    <col min="5" max="5" width="6.50390625" style="9" customWidth="1"/>
    <col min="6" max="6" width="13.00390625" style="4" customWidth="1"/>
    <col min="7" max="7" width="10.25390625" style="4" customWidth="1"/>
    <col min="8" max="13" width="6.875" style="3" customWidth="1"/>
    <col min="14" max="15" width="10.625" style="9" customWidth="1"/>
    <col min="16" max="16384" width="9.00390625" style="3" customWidth="1"/>
  </cols>
  <sheetData>
    <row r="1" spans="1:15" ht="18" customHeight="1">
      <c r="A1" s="26"/>
      <c r="B1" s="70" t="s">
        <v>707</v>
      </c>
      <c r="C1" s="8"/>
      <c r="D1" s="7"/>
      <c r="E1" s="26"/>
      <c r="F1" s="7"/>
      <c r="G1" s="7"/>
      <c r="J1" s="19"/>
      <c r="M1" s="19"/>
      <c r="N1" s="19"/>
      <c r="O1" s="3"/>
    </row>
    <row r="2" spans="1:15" ht="19.5" customHeight="1">
      <c r="A2" s="416" t="s">
        <v>1508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</row>
    <row r="3" spans="1:15" ht="11.25" hidden="1">
      <c r="A3" s="31"/>
      <c r="B3" s="10"/>
      <c r="C3" s="10"/>
      <c r="D3" s="11"/>
      <c r="E3" s="11"/>
      <c r="F3" s="11"/>
      <c r="G3" s="11"/>
      <c r="H3" s="394"/>
      <c r="I3" s="394"/>
      <c r="J3" s="394"/>
      <c r="K3" s="394"/>
      <c r="L3" s="394"/>
      <c r="M3" s="394"/>
      <c r="N3" s="394"/>
      <c r="O3" s="394"/>
    </row>
    <row r="4" spans="1:15" s="37" customFormat="1" ht="51" customHeight="1">
      <c r="A4" s="152" t="s">
        <v>126</v>
      </c>
      <c r="B4" s="152" t="s">
        <v>0</v>
      </c>
      <c r="C4" s="397" t="s">
        <v>1</v>
      </c>
      <c r="D4" s="398"/>
      <c r="E4" s="153" t="s">
        <v>2</v>
      </c>
      <c r="F4" s="153" t="s">
        <v>3</v>
      </c>
      <c r="G4" s="153" t="s">
        <v>4</v>
      </c>
      <c r="H4" s="387" t="s">
        <v>1523</v>
      </c>
      <c r="I4" s="387"/>
      <c r="J4" s="388"/>
      <c r="K4" s="387" t="s">
        <v>1524</v>
      </c>
      <c r="L4" s="387"/>
      <c r="M4" s="388"/>
      <c r="N4" s="153" t="s">
        <v>6</v>
      </c>
      <c r="O4" s="153" t="s">
        <v>7</v>
      </c>
    </row>
    <row r="5" spans="1:15" ht="9.75" customHeight="1">
      <c r="A5" s="434"/>
      <c r="B5" s="435"/>
      <c r="C5" s="435"/>
      <c r="D5" s="435"/>
      <c r="E5" s="435"/>
      <c r="F5" s="435"/>
      <c r="G5" s="435"/>
      <c r="H5" s="401">
        <v>2</v>
      </c>
      <c r="I5" s="401"/>
      <c r="J5" s="401"/>
      <c r="K5" s="389">
        <v>3</v>
      </c>
      <c r="L5" s="389"/>
      <c r="M5" s="390"/>
      <c r="N5" s="153">
        <f>SUM(H5:M5)</f>
        <v>5</v>
      </c>
      <c r="O5" s="336"/>
    </row>
    <row r="6" spans="1:15" s="19" customFormat="1" ht="13.5" customHeight="1">
      <c r="A6" s="337"/>
      <c r="B6" s="224"/>
      <c r="C6" s="225"/>
      <c r="D6" s="226"/>
      <c r="E6" s="337"/>
      <c r="F6" s="224"/>
      <c r="G6" s="224"/>
      <c r="H6" s="227" t="s">
        <v>248</v>
      </c>
      <c r="I6" s="227" t="s">
        <v>249</v>
      </c>
      <c r="J6" s="227" t="s">
        <v>250</v>
      </c>
      <c r="K6" s="227" t="s">
        <v>248</v>
      </c>
      <c r="L6" s="227" t="s">
        <v>249</v>
      </c>
      <c r="M6" s="227" t="s">
        <v>250</v>
      </c>
      <c r="N6" s="153" t="s">
        <v>250</v>
      </c>
      <c r="O6" s="153"/>
    </row>
    <row r="7" spans="1:15" s="110" customFormat="1" ht="15" customHeight="1">
      <c r="A7" s="294">
        <v>1</v>
      </c>
      <c r="B7" s="157" t="s">
        <v>1478</v>
      </c>
      <c r="C7" s="328" t="s">
        <v>128</v>
      </c>
      <c r="D7" s="329" t="s">
        <v>127</v>
      </c>
      <c r="E7" s="330" t="s">
        <v>12</v>
      </c>
      <c r="F7" s="346" t="s">
        <v>1051</v>
      </c>
      <c r="G7" s="332" t="s">
        <v>20</v>
      </c>
      <c r="H7" s="276"/>
      <c r="I7" s="277"/>
      <c r="J7" s="189"/>
      <c r="K7" s="276"/>
      <c r="L7" s="277"/>
      <c r="M7" s="189"/>
      <c r="N7" s="193"/>
      <c r="O7" s="194" t="s">
        <v>1525</v>
      </c>
    </row>
    <row r="8" spans="1:15" s="98" customFormat="1" ht="15" customHeight="1">
      <c r="A8" s="296">
        <v>2</v>
      </c>
      <c r="B8" s="164" t="s">
        <v>1479</v>
      </c>
      <c r="C8" s="172" t="s">
        <v>129</v>
      </c>
      <c r="D8" s="173" t="s">
        <v>127</v>
      </c>
      <c r="E8" s="171" t="s">
        <v>12</v>
      </c>
      <c r="F8" s="254" t="s">
        <v>130</v>
      </c>
      <c r="G8" s="175" t="s">
        <v>20</v>
      </c>
      <c r="H8" s="190">
        <v>6</v>
      </c>
      <c r="I8" s="192" t="str">
        <f aca="true" t="shared" si="0" ref="I8:I52">IF(H8&gt;=8.5,"A",IF(H8&gt;=8,"B+",IF(H8&gt;=7,"B",IF(H8&gt;=6.5,"C+",IF(H8&gt;=5.5,"C",IF(H8&gt;=5,"D+",IF(H8&gt;=4,"D",IF(H8&gt;=2,"F+","F"))))))))</f>
        <v>C</v>
      </c>
      <c r="J8" s="192">
        <f aca="true" t="shared" si="1" ref="J8:J52">IF(I8="A",4,IF(I8="B+",3.5,IF(I8="B",3,IF(I8="C+",2.5,IF(I8="C",2,IF(I8="D+",1.5,IF(I8="D",1,IF(I8="F+",0.5,0))))))))</f>
        <v>2</v>
      </c>
      <c r="K8" s="190">
        <v>6.3</v>
      </c>
      <c r="L8" s="192" t="str">
        <f aca="true" t="shared" si="2" ref="L8:L52">IF(K8&gt;=8.5,"A",IF(K8&gt;=8,"B+",IF(K8&gt;=7,"B",IF(K8&gt;=6.5,"C+",IF(K8&gt;=5.5,"C",IF(K8&gt;=5,"D+",IF(K8&gt;=4,"D",IF(K8&gt;=2,"F+","F"))))))))</f>
        <v>C</v>
      </c>
      <c r="M8" s="192">
        <f aca="true" t="shared" si="3" ref="M8:M52">IF(L8="A",4,IF(L8="B+",3.5,IF(L8="B",3,IF(L8="C+",2.5,IF(L8="C",2,IF(L8="D+",1.5,IF(L8="D",1,IF(L8="F+",0.5,0))))))))</f>
        <v>2</v>
      </c>
      <c r="N8" s="261">
        <f aca="true" t="shared" si="4" ref="N8:N52">ROUND((J8*$H$5+M8*$K$5)/$N$5,2)</f>
        <v>2</v>
      </c>
      <c r="O8" s="202">
        <f aca="true" t="shared" si="5" ref="O8:O52">IF(COUNTIF(H8:N8,"F")+COUNTIF(H8:N8,"F+")&gt;0,"TL "&amp;COUNTIF(H8:N8,"F")+COUNTIF(H8:N8,"F+")&amp;" HP","")</f>
      </c>
    </row>
    <row r="9" spans="1:15" s="98" customFormat="1" ht="15" customHeight="1">
      <c r="A9" s="296">
        <v>3</v>
      </c>
      <c r="B9" s="164" t="s">
        <v>1480</v>
      </c>
      <c r="C9" s="172" t="s">
        <v>16</v>
      </c>
      <c r="D9" s="173" t="s">
        <v>1054</v>
      </c>
      <c r="E9" s="171" t="s">
        <v>12</v>
      </c>
      <c r="F9" s="254" t="s">
        <v>1055</v>
      </c>
      <c r="G9" s="175" t="s">
        <v>20</v>
      </c>
      <c r="H9" s="190">
        <v>5</v>
      </c>
      <c r="I9" s="192" t="str">
        <f t="shared" si="0"/>
        <v>D+</v>
      </c>
      <c r="J9" s="192">
        <f t="shared" si="1"/>
        <v>1.5</v>
      </c>
      <c r="K9" s="190">
        <v>7</v>
      </c>
      <c r="L9" s="192" t="str">
        <f t="shared" si="2"/>
        <v>B</v>
      </c>
      <c r="M9" s="192">
        <f t="shared" si="3"/>
        <v>3</v>
      </c>
      <c r="N9" s="261">
        <f t="shared" si="4"/>
        <v>2.4</v>
      </c>
      <c r="O9" s="202">
        <f t="shared" si="5"/>
      </c>
    </row>
    <row r="10" spans="1:15" s="98" customFormat="1" ht="15" customHeight="1">
      <c r="A10" s="296">
        <v>4</v>
      </c>
      <c r="B10" s="164" t="s">
        <v>1481</v>
      </c>
      <c r="C10" s="172" t="s">
        <v>16</v>
      </c>
      <c r="D10" s="173" t="s">
        <v>1057</v>
      </c>
      <c r="E10" s="171" t="s">
        <v>12</v>
      </c>
      <c r="F10" s="254" t="s">
        <v>1360</v>
      </c>
      <c r="G10" s="175" t="s">
        <v>20</v>
      </c>
      <c r="H10" s="190">
        <v>6</v>
      </c>
      <c r="I10" s="192" t="str">
        <f t="shared" si="0"/>
        <v>C</v>
      </c>
      <c r="J10" s="192">
        <f t="shared" si="1"/>
        <v>2</v>
      </c>
      <c r="K10" s="190">
        <v>7</v>
      </c>
      <c r="L10" s="192" t="str">
        <f t="shared" si="2"/>
        <v>B</v>
      </c>
      <c r="M10" s="192">
        <f t="shared" si="3"/>
        <v>3</v>
      </c>
      <c r="N10" s="261">
        <f t="shared" si="4"/>
        <v>2.6</v>
      </c>
      <c r="O10" s="202">
        <f t="shared" si="5"/>
      </c>
    </row>
    <row r="11" spans="1:15" s="98" customFormat="1" ht="15" customHeight="1">
      <c r="A11" s="296">
        <v>5</v>
      </c>
      <c r="B11" s="164" t="s">
        <v>1050</v>
      </c>
      <c r="C11" s="172" t="s">
        <v>1059</v>
      </c>
      <c r="D11" s="173" t="s">
        <v>58</v>
      </c>
      <c r="E11" s="171" t="s">
        <v>12</v>
      </c>
      <c r="F11" s="254" t="s">
        <v>1358</v>
      </c>
      <c r="G11" s="175" t="s">
        <v>1060</v>
      </c>
      <c r="H11" s="190"/>
      <c r="I11" s="192"/>
      <c r="J11" s="192"/>
      <c r="K11" s="190"/>
      <c r="L11" s="192"/>
      <c r="M11" s="192"/>
      <c r="N11" s="261"/>
      <c r="O11" s="202" t="s">
        <v>1525</v>
      </c>
    </row>
    <row r="12" spans="1:15" s="98" customFormat="1" ht="15" customHeight="1">
      <c r="A12" s="296">
        <v>6</v>
      </c>
      <c r="B12" s="164" t="s">
        <v>1052</v>
      </c>
      <c r="C12" s="172" t="s">
        <v>16</v>
      </c>
      <c r="D12" s="173" t="s">
        <v>58</v>
      </c>
      <c r="E12" s="171" t="s">
        <v>12</v>
      </c>
      <c r="F12" s="254" t="s">
        <v>1361</v>
      </c>
      <c r="G12" s="175" t="s">
        <v>20</v>
      </c>
      <c r="H12" s="190"/>
      <c r="I12" s="192"/>
      <c r="J12" s="192"/>
      <c r="K12" s="190"/>
      <c r="L12" s="192"/>
      <c r="M12" s="192"/>
      <c r="N12" s="261"/>
      <c r="O12" s="202" t="s">
        <v>1525</v>
      </c>
    </row>
    <row r="13" spans="1:15" s="98" customFormat="1" ht="15" customHeight="1">
      <c r="A13" s="163">
        <v>7</v>
      </c>
      <c r="B13" s="165" t="s">
        <v>1053</v>
      </c>
      <c r="C13" s="263" t="s">
        <v>25</v>
      </c>
      <c r="D13" s="264" t="s">
        <v>54</v>
      </c>
      <c r="E13" s="245" t="s">
        <v>12</v>
      </c>
      <c r="F13" s="197" t="s">
        <v>1063</v>
      </c>
      <c r="G13" s="265" t="s">
        <v>20</v>
      </c>
      <c r="H13" s="190">
        <v>6</v>
      </c>
      <c r="I13" s="192" t="str">
        <f t="shared" si="0"/>
        <v>C</v>
      </c>
      <c r="J13" s="192">
        <f t="shared" si="1"/>
        <v>2</v>
      </c>
      <c r="K13" s="190">
        <v>7</v>
      </c>
      <c r="L13" s="192" t="str">
        <f t="shared" si="2"/>
        <v>B</v>
      </c>
      <c r="M13" s="192">
        <f t="shared" si="3"/>
        <v>3</v>
      </c>
      <c r="N13" s="261">
        <f t="shared" si="4"/>
        <v>2.6</v>
      </c>
      <c r="O13" s="202">
        <f t="shared" si="5"/>
      </c>
    </row>
    <row r="14" spans="1:15" s="98" customFormat="1" ht="15" customHeight="1">
      <c r="A14" s="163">
        <v>8</v>
      </c>
      <c r="B14" s="165" t="s">
        <v>1056</v>
      </c>
      <c r="C14" s="263" t="s">
        <v>26</v>
      </c>
      <c r="D14" s="264" t="s">
        <v>54</v>
      </c>
      <c r="E14" s="245" t="s">
        <v>12</v>
      </c>
      <c r="F14" s="197" t="s">
        <v>978</v>
      </c>
      <c r="G14" s="265" t="s">
        <v>20</v>
      </c>
      <c r="H14" s="190"/>
      <c r="I14" s="192"/>
      <c r="J14" s="192"/>
      <c r="K14" s="190"/>
      <c r="L14" s="192"/>
      <c r="M14" s="192"/>
      <c r="N14" s="261"/>
      <c r="O14" s="202" t="s">
        <v>1525</v>
      </c>
    </row>
    <row r="15" spans="1:15" s="98" customFormat="1" ht="15" customHeight="1">
      <c r="A15" s="163">
        <v>9</v>
      </c>
      <c r="B15" s="165" t="s">
        <v>1058</v>
      </c>
      <c r="C15" s="263" t="s">
        <v>16</v>
      </c>
      <c r="D15" s="264" t="s">
        <v>131</v>
      </c>
      <c r="E15" s="245" t="s">
        <v>12</v>
      </c>
      <c r="F15" s="197" t="s">
        <v>1362</v>
      </c>
      <c r="G15" s="265" t="s">
        <v>20</v>
      </c>
      <c r="H15" s="190">
        <v>5</v>
      </c>
      <c r="I15" s="192" t="str">
        <f t="shared" si="0"/>
        <v>D+</v>
      </c>
      <c r="J15" s="192">
        <f t="shared" si="1"/>
        <v>1.5</v>
      </c>
      <c r="K15" s="190">
        <v>5</v>
      </c>
      <c r="L15" s="192" t="str">
        <f t="shared" si="2"/>
        <v>D+</v>
      </c>
      <c r="M15" s="192">
        <f t="shared" si="3"/>
        <v>1.5</v>
      </c>
      <c r="N15" s="261">
        <f t="shared" si="4"/>
        <v>1.5</v>
      </c>
      <c r="O15" s="202">
        <f t="shared" si="5"/>
      </c>
    </row>
    <row r="16" spans="1:16" s="98" customFormat="1" ht="15" customHeight="1">
      <c r="A16" s="163">
        <v>10</v>
      </c>
      <c r="B16" s="165" t="s">
        <v>1061</v>
      </c>
      <c r="C16" s="263" t="s">
        <v>132</v>
      </c>
      <c r="D16" s="264" t="s">
        <v>43</v>
      </c>
      <c r="E16" s="245" t="s">
        <v>12</v>
      </c>
      <c r="F16" s="197" t="s">
        <v>866</v>
      </c>
      <c r="G16" s="265" t="s">
        <v>13</v>
      </c>
      <c r="H16" s="190">
        <v>7</v>
      </c>
      <c r="I16" s="192" t="str">
        <f t="shared" si="0"/>
        <v>B</v>
      </c>
      <c r="J16" s="192">
        <f t="shared" si="1"/>
        <v>3</v>
      </c>
      <c r="K16" s="190">
        <v>7.5</v>
      </c>
      <c r="L16" s="192" t="str">
        <f t="shared" si="2"/>
        <v>B</v>
      </c>
      <c r="M16" s="192">
        <f t="shared" si="3"/>
        <v>3</v>
      </c>
      <c r="N16" s="261">
        <f t="shared" si="4"/>
        <v>3</v>
      </c>
      <c r="O16" s="202">
        <f t="shared" si="5"/>
      </c>
      <c r="P16" s="98">
        <v>1</v>
      </c>
    </row>
    <row r="17" spans="1:15" s="98" customFormat="1" ht="15" customHeight="1">
      <c r="A17" s="163">
        <v>11</v>
      </c>
      <c r="B17" s="165" t="s">
        <v>1062</v>
      </c>
      <c r="C17" s="263" t="s">
        <v>133</v>
      </c>
      <c r="D17" s="264" t="s">
        <v>134</v>
      </c>
      <c r="E17" s="245" t="s">
        <v>10</v>
      </c>
      <c r="F17" s="197" t="s">
        <v>1363</v>
      </c>
      <c r="G17" s="265" t="s">
        <v>20</v>
      </c>
      <c r="H17" s="190">
        <v>8</v>
      </c>
      <c r="I17" s="192" t="str">
        <f t="shared" si="0"/>
        <v>B+</v>
      </c>
      <c r="J17" s="192">
        <f t="shared" si="1"/>
        <v>3.5</v>
      </c>
      <c r="K17" s="190">
        <v>8</v>
      </c>
      <c r="L17" s="192" t="str">
        <f t="shared" si="2"/>
        <v>B+</v>
      </c>
      <c r="M17" s="192">
        <f t="shared" si="3"/>
        <v>3.5</v>
      </c>
      <c r="N17" s="261">
        <f t="shared" si="4"/>
        <v>3.5</v>
      </c>
      <c r="O17" s="202">
        <f t="shared" si="5"/>
      </c>
    </row>
    <row r="18" spans="1:15" s="98" customFormat="1" ht="15" customHeight="1">
      <c r="A18" s="163">
        <v>12</v>
      </c>
      <c r="B18" s="165" t="s">
        <v>1064</v>
      </c>
      <c r="C18" s="263" t="s">
        <v>135</v>
      </c>
      <c r="D18" s="264" t="s">
        <v>36</v>
      </c>
      <c r="E18" s="245" t="s">
        <v>12</v>
      </c>
      <c r="F18" s="197" t="s">
        <v>1364</v>
      </c>
      <c r="G18" s="265" t="s">
        <v>20</v>
      </c>
      <c r="H18" s="190">
        <v>6.5</v>
      </c>
      <c r="I18" s="192" t="str">
        <f t="shared" si="0"/>
        <v>C+</v>
      </c>
      <c r="J18" s="192">
        <f t="shared" si="1"/>
        <v>2.5</v>
      </c>
      <c r="K18" s="190">
        <v>6.5</v>
      </c>
      <c r="L18" s="192" t="str">
        <f t="shared" si="2"/>
        <v>C+</v>
      </c>
      <c r="M18" s="192">
        <f t="shared" si="3"/>
        <v>2.5</v>
      </c>
      <c r="N18" s="261">
        <f t="shared" si="4"/>
        <v>2.5</v>
      </c>
      <c r="O18" s="202">
        <f t="shared" si="5"/>
      </c>
    </row>
    <row r="19" spans="1:15" s="98" customFormat="1" ht="15" customHeight="1">
      <c r="A19" s="163">
        <v>13</v>
      </c>
      <c r="B19" s="165" t="s">
        <v>1065</v>
      </c>
      <c r="C19" s="263" t="s">
        <v>16</v>
      </c>
      <c r="D19" s="264" t="s">
        <v>29</v>
      </c>
      <c r="E19" s="245" t="s">
        <v>12</v>
      </c>
      <c r="F19" s="197" t="s">
        <v>1365</v>
      </c>
      <c r="G19" s="265" t="s">
        <v>20</v>
      </c>
      <c r="H19" s="190">
        <v>6</v>
      </c>
      <c r="I19" s="192" t="str">
        <f t="shared" si="0"/>
        <v>C</v>
      </c>
      <c r="J19" s="192">
        <f t="shared" si="1"/>
        <v>2</v>
      </c>
      <c r="K19" s="190">
        <v>8</v>
      </c>
      <c r="L19" s="192" t="str">
        <f t="shared" si="2"/>
        <v>B+</v>
      </c>
      <c r="M19" s="192">
        <f t="shared" si="3"/>
        <v>3.5</v>
      </c>
      <c r="N19" s="261">
        <f t="shared" si="4"/>
        <v>2.9</v>
      </c>
      <c r="O19" s="202">
        <f t="shared" si="5"/>
      </c>
    </row>
    <row r="20" spans="1:15" s="98" customFormat="1" ht="15" customHeight="1">
      <c r="A20" s="163">
        <v>14</v>
      </c>
      <c r="B20" s="165" t="s">
        <v>1066</v>
      </c>
      <c r="C20" s="263" t="s">
        <v>136</v>
      </c>
      <c r="D20" s="264" t="s">
        <v>137</v>
      </c>
      <c r="E20" s="245" t="s">
        <v>12</v>
      </c>
      <c r="F20" s="197" t="s">
        <v>1366</v>
      </c>
      <c r="G20" s="265" t="s">
        <v>15</v>
      </c>
      <c r="H20" s="190">
        <v>5.5</v>
      </c>
      <c r="I20" s="192" t="str">
        <f t="shared" si="0"/>
        <v>C</v>
      </c>
      <c r="J20" s="192">
        <f t="shared" si="1"/>
        <v>2</v>
      </c>
      <c r="K20" s="190">
        <v>7.8</v>
      </c>
      <c r="L20" s="192" t="str">
        <f t="shared" si="2"/>
        <v>B</v>
      </c>
      <c r="M20" s="192">
        <f t="shared" si="3"/>
        <v>3</v>
      </c>
      <c r="N20" s="261">
        <f t="shared" si="4"/>
        <v>2.6</v>
      </c>
      <c r="O20" s="202">
        <f t="shared" si="5"/>
      </c>
    </row>
    <row r="21" spans="1:15" s="98" customFormat="1" ht="15" customHeight="1">
      <c r="A21" s="163">
        <v>15</v>
      </c>
      <c r="B21" s="165" t="s">
        <v>1067</v>
      </c>
      <c r="C21" s="263" t="s">
        <v>16</v>
      </c>
      <c r="D21" s="264" t="s">
        <v>11</v>
      </c>
      <c r="E21" s="245" t="s">
        <v>12</v>
      </c>
      <c r="F21" s="197" t="s">
        <v>1072</v>
      </c>
      <c r="G21" s="265" t="s">
        <v>20</v>
      </c>
      <c r="H21" s="190">
        <v>6</v>
      </c>
      <c r="I21" s="192" t="str">
        <f t="shared" si="0"/>
        <v>C</v>
      </c>
      <c r="J21" s="192">
        <f t="shared" si="1"/>
        <v>2</v>
      </c>
      <c r="K21" s="190">
        <v>8.3</v>
      </c>
      <c r="L21" s="192" t="str">
        <f t="shared" si="2"/>
        <v>B+</v>
      </c>
      <c r="M21" s="192">
        <f t="shared" si="3"/>
        <v>3.5</v>
      </c>
      <c r="N21" s="261">
        <f t="shared" si="4"/>
        <v>2.9</v>
      </c>
      <c r="O21" s="202">
        <f t="shared" si="5"/>
      </c>
    </row>
    <row r="22" spans="1:15" s="98" customFormat="1" ht="15" customHeight="1">
      <c r="A22" s="163">
        <v>16</v>
      </c>
      <c r="B22" s="165" t="s">
        <v>1068</v>
      </c>
      <c r="C22" s="263" t="s">
        <v>18</v>
      </c>
      <c r="D22" s="264" t="s">
        <v>21</v>
      </c>
      <c r="E22" s="245" t="s">
        <v>12</v>
      </c>
      <c r="F22" s="197" t="s">
        <v>138</v>
      </c>
      <c r="G22" s="265" t="s">
        <v>20</v>
      </c>
      <c r="H22" s="190">
        <v>6.5</v>
      </c>
      <c r="I22" s="192" t="str">
        <f t="shared" si="0"/>
        <v>C+</v>
      </c>
      <c r="J22" s="192">
        <f t="shared" si="1"/>
        <v>2.5</v>
      </c>
      <c r="K22" s="190">
        <v>7.3</v>
      </c>
      <c r="L22" s="192" t="str">
        <f t="shared" si="2"/>
        <v>B</v>
      </c>
      <c r="M22" s="192">
        <f t="shared" si="3"/>
        <v>3</v>
      </c>
      <c r="N22" s="261">
        <f t="shared" si="4"/>
        <v>2.8</v>
      </c>
      <c r="O22" s="202">
        <f t="shared" si="5"/>
      </c>
    </row>
    <row r="23" spans="1:15" s="98" customFormat="1" ht="15" customHeight="1">
      <c r="A23" s="163">
        <v>17</v>
      </c>
      <c r="B23" s="165" t="s">
        <v>1482</v>
      </c>
      <c r="C23" s="263" t="s">
        <v>16</v>
      </c>
      <c r="D23" s="264" t="s">
        <v>139</v>
      </c>
      <c r="E23" s="245" t="s">
        <v>12</v>
      </c>
      <c r="F23" s="197" t="s">
        <v>1075</v>
      </c>
      <c r="G23" s="265" t="s">
        <v>20</v>
      </c>
      <c r="H23" s="190">
        <v>5</v>
      </c>
      <c r="I23" s="192" t="str">
        <f t="shared" si="0"/>
        <v>D+</v>
      </c>
      <c r="J23" s="192">
        <f t="shared" si="1"/>
        <v>1.5</v>
      </c>
      <c r="K23" s="190">
        <v>6.8</v>
      </c>
      <c r="L23" s="192" t="str">
        <f t="shared" si="2"/>
        <v>C+</v>
      </c>
      <c r="M23" s="192">
        <f t="shared" si="3"/>
        <v>2.5</v>
      </c>
      <c r="N23" s="261">
        <f t="shared" si="4"/>
        <v>2.1</v>
      </c>
      <c r="O23" s="202">
        <f t="shared" si="5"/>
      </c>
    </row>
    <row r="24" spans="1:15" s="98" customFormat="1" ht="15" customHeight="1">
      <c r="A24" s="163">
        <v>18</v>
      </c>
      <c r="B24" s="165" t="s">
        <v>1069</v>
      </c>
      <c r="C24" s="263" t="s">
        <v>1077</v>
      </c>
      <c r="D24" s="264" t="s">
        <v>22</v>
      </c>
      <c r="E24" s="245" t="s">
        <v>12</v>
      </c>
      <c r="F24" s="197" t="s">
        <v>1078</v>
      </c>
      <c r="G24" s="265" t="s">
        <v>20</v>
      </c>
      <c r="H24" s="190"/>
      <c r="I24" s="192"/>
      <c r="J24" s="192"/>
      <c r="K24" s="190"/>
      <c r="L24" s="192"/>
      <c r="M24" s="192"/>
      <c r="N24" s="261"/>
      <c r="O24" s="202" t="s">
        <v>1525</v>
      </c>
    </row>
    <row r="25" spans="1:15" s="98" customFormat="1" ht="15" customHeight="1">
      <c r="A25" s="163">
        <v>19</v>
      </c>
      <c r="B25" s="165" t="s">
        <v>1483</v>
      </c>
      <c r="C25" s="263" t="s">
        <v>1080</v>
      </c>
      <c r="D25" s="264" t="s">
        <v>140</v>
      </c>
      <c r="E25" s="245" t="s">
        <v>12</v>
      </c>
      <c r="F25" s="197" t="s">
        <v>1081</v>
      </c>
      <c r="G25" s="265" t="s">
        <v>15</v>
      </c>
      <c r="H25" s="190"/>
      <c r="I25" s="192"/>
      <c r="J25" s="192"/>
      <c r="K25" s="190"/>
      <c r="L25" s="192"/>
      <c r="M25" s="192"/>
      <c r="N25" s="261"/>
      <c r="O25" s="202" t="s">
        <v>1525</v>
      </c>
    </row>
    <row r="26" spans="1:15" s="98" customFormat="1" ht="12.75" customHeight="1">
      <c r="A26" s="163">
        <v>20</v>
      </c>
      <c r="B26" s="165" t="s">
        <v>1070</v>
      </c>
      <c r="C26" s="263" t="s">
        <v>1083</v>
      </c>
      <c r="D26" s="264" t="s">
        <v>141</v>
      </c>
      <c r="E26" s="245" t="s">
        <v>12</v>
      </c>
      <c r="F26" s="197" t="s">
        <v>1367</v>
      </c>
      <c r="G26" s="265" t="s">
        <v>20</v>
      </c>
      <c r="H26" s="190">
        <v>6.5</v>
      </c>
      <c r="I26" s="192" t="str">
        <f t="shared" si="0"/>
        <v>C+</v>
      </c>
      <c r="J26" s="192">
        <f t="shared" si="1"/>
        <v>2.5</v>
      </c>
      <c r="K26" s="190">
        <v>5.5</v>
      </c>
      <c r="L26" s="192" t="str">
        <f t="shared" si="2"/>
        <v>C</v>
      </c>
      <c r="M26" s="192">
        <f t="shared" si="3"/>
        <v>2</v>
      </c>
      <c r="N26" s="261">
        <f t="shared" si="4"/>
        <v>2.2</v>
      </c>
      <c r="O26" s="202">
        <f t="shared" si="5"/>
      </c>
    </row>
    <row r="27" spans="1:15" s="98" customFormat="1" ht="15" customHeight="1">
      <c r="A27" s="163">
        <v>21</v>
      </c>
      <c r="B27" s="165" t="s">
        <v>1071</v>
      </c>
      <c r="C27" s="263" t="s">
        <v>1085</v>
      </c>
      <c r="D27" s="264" t="s">
        <v>142</v>
      </c>
      <c r="E27" s="245" t="s">
        <v>12</v>
      </c>
      <c r="F27" s="197" t="s">
        <v>1359</v>
      </c>
      <c r="G27" s="265" t="s">
        <v>20</v>
      </c>
      <c r="H27" s="190">
        <v>6.5</v>
      </c>
      <c r="I27" s="192" t="str">
        <f t="shared" si="0"/>
        <v>C+</v>
      </c>
      <c r="J27" s="192">
        <f t="shared" si="1"/>
        <v>2.5</v>
      </c>
      <c r="K27" s="190">
        <v>7.3</v>
      </c>
      <c r="L27" s="192" t="str">
        <f t="shared" si="2"/>
        <v>B</v>
      </c>
      <c r="M27" s="192">
        <f t="shared" si="3"/>
        <v>3</v>
      </c>
      <c r="N27" s="261">
        <f t="shared" si="4"/>
        <v>2.8</v>
      </c>
      <c r="O27" s="202">
        <f t="shared" si="5"/>
      </c>
    </row>
    <row r="28" spans="1:15" s="98" customFormat="1" ht="15" customHeight="1">
      <c r="A28" s="163">
        <v>22</v>
      </c>
      <c r="B28" s="165" t="s">
        <v>1073</v>
      </c>
      <c r="C28" s="263" t="s">
        <v>34</v>
      </c>
      <c r="D28" s="264" t="s">
        <v>1087</v>
      </c>
      <c r="E28" s="245" t="s">
        <v>12</v>
      </c>
      <c r="F28" s="197" t="s">
        <v>1368</v>
      </c>
      <c r="G28" s="265" t="s">
        <v>20</v>
      </c>
      <c r="H28" s="190">
        <v>5.5</v>
      </c>
      <c r="I28" s="192" t="str">
        <f t="shared" si="0"/>
        <v>C</v>
      </c>
      <c r="J28" s="192">
        <f t="shared" si="1"/>
        <v>2</v>
      </c>
      <c r="K28" s="190">
        <v>7.3</v>
      </c>
      <c r="L28" s="192" t="str">
        <f t="shared" si="2"/>
        <v>B</v>
      </c>
      <c r="M28" s="192">
        <f t="shared" si="3"/>
        <v>3</v>
      </c>
      <c r="N28" s="261">
        <f t="shared" si="4"/>
        <v>2.6</v>
      </c>
      <c r="O28" s="202">
        <f t="shared" si="5"/>
      </c>
    </row>
    <row r="29" spans="1:15" s="98" customFormat="1" ht="15" customHeight="1">
      <c r="A29" s="163">
        <v>23</v>
      </c>
      <c r="B29" s="165" t="s">
        <v>1074</v>
      </c>
      <c r="C29" s="263" t="s">
        <v>16</v>
      </c>
      <c r="D29" s="264" t="s">
        <v>99</v>
      </c>
      <c r="E29" s="245" t="s">
        <v>12</v>
      </c>
      <c r="F29" s="197" t="s">
        <v>143</v>
      </c>
      <c r="G29" s="265" t="s">
        <v>20</v>
      </c>
      <c r="H29" s="190">
        <v>8.5</v>
      </c>
      <c r="I29" s="192" t="str">
        <f t="shared" si="0"/>
        <v>A</v>
      </c>
      <c r="J29" s="192">
        <f t="shared" si="1"/>
        <v>4</v>
      </c>
      <c r="K29" s="190">
        <v>8</v>
      </c>
      <c r="L29" s="192" t="str">
        <f t="shared" si="2"/>
        <v>B+</v>
      </c>
      <c r="M29" s="192">
        <f t="shared" si="3"/>
        <v>3.5</v>
      </c>
      <c r="N29" s="261">
        <f t="shared" si="4"/>
        <v>3.7</v>
      </c>
      <c r="O29" s="202">
        <f t="shared" si="5"/>
      </c>
    </row>
    <row r="30" spans="1:15" s="98" customFormat="1" ht="15" customHeight="1">
      <c r="A30" s="163">
        <v>24</v>
      </c>
      <c r="B30" s="165" t="s">
        <v>1076</v>
      </c>
      <c r="C30" s="263" t="s">
        <v>144</v>
      </c>
      <c r="D30" s="264" t="s">
        <v>106</v>
      </c>
      <c r="E30" s="245" t="s">
        <v>12</v>
      </c>
      <c r="F30" s="197" t="s">
        <v>145</v>
      </c>
      <c r="G30" s="265" t="s">
        <v>20</v>
      </c>
      <c r="H30" s="190">
        <v>7.5</v>
      </c>
      <c r="I30" s="192" t="str">
        <f t="shared" si="0"/>
        <v>B</v>
      </c>
      <c r="J30" s="192">
        <f t="shared" si="1"/>
        <v>3</v>
      </c>
      <c r="K30" s="190">
        <v>6</v>
      </c>
      <c r="L30" s="192" t="str">
        <f t="shared" si="2"/>
        <v>C</v>
      </c>
      <c r="M30" s="192">
        <f t="shared" si="3"/>
        <v>2</v>
      </c>
      <c r="N30" s="261">
        <f t="shared" si="4"/>
        <v>2.4</v>
      </c>
      <c r="O30" s="202">
        <f t="shared" si="5"/>
      </c>
    </row>
    <row r="31" spans="1:15" s="98" customFormat="1" ht="15" customHeight="1">
      <c r="A31" s="163">
        <v>25</v>
      </c>
      <c r="B31" s="165" t="s">
        <v>1079</v>
      </c>
      <c r="C31" s="263" t="s">
        <v>146</v>
      </c>
      <c r="D31" s="264" t="s">
        <v>106</v>
      </c>
      <c r="E31" s="245" t="s">
        <v>12</v>
      </c>
      <c r="F31" s="197" t="s">
        <v>147</v>
      </c>
      <c r="G31" s="265" t="s">
        <v>20</v>
      </c>
      <c r="H31" s="190">
        <v>6</v>
      </c>
      <c r="I31" s="192" t="str">
        <f t="shared" si="0"/>
        <v>C</v>
      </c>
      <c r="J31" s="192">
        <f t="shared" si="1"/>
        <v>2</v>
      </c>
      <c r="K31" s="190">
        <v>5.8</v>
      </c>
      <c r="L31" s="192" t="str">
        <f t="shared" si="2"/>
        <v>C</v>
      </c>
      <c r="M31" s="192">
        <f t="shared" si="3"/>
        <v>2</v>
      </c>
      <c r="N31" s="261">
        <f t="shared" si="4"/>
        <v>2</v>
      </c>
      <c r="O31" s="202">
        <f t="shared" si="5"/>
      </c>
    </row>
    <row r="32" spans="1:15" s="98" customFormat="1" ht="15" customHeight="1">
      <c r="A32" s="163">
        <v>26</v>
      </c>
      <c r="B32" s="165" t="s">
        <v>1082</v>
      </c>
      <c r="C32" s="263" t="s">
        <v>16</v>
      </c>
      <c r="D32" s="264" t="s">
        <v>108</v>
      </c>
      <c r="E32" s="245" t="s">
        <v>12</v>
      </c>
      <c r="F32" s="197" t="s">
        <v>1092</v>
      </c>
      <c r="G32" s="265" t="s">
        <v>20</v>
      </c>
      <c r="H32" s="190">
        <v>8</v>
      </c>
      <c r="I32" s="192" t="str">
        <f t="shared" si="0"/>
        <v>B+</v>
      </c>
      <c r="J32" s="192">
        <f t="shared" si="1"/>
        <v>3.5</v>
      </c>
      <c r="K32" s="190">
        <v>7.8</v>
      </c>
      <c r="L32" s="192" t="str">
        <f t="shared" si="2"/>
        <v>B</v>
      </c>
      <c r="M32" s="192">
        <f t="shared" si="3"/>
        <v>3</v>
      </c>
      <c r="N32" s="261">
        <f t="shared" si="4"/>
        <v>3.2</v>
      </c>
      <c r="O32" s="202">
        <f t="shared" si="5"/>
      </c>
    </row>
    <row r="33" spans="1:15" s="98" customFormat="1" ht="15" customHeight="1">
      <c r="A33" s="163">
        <v>27</v>
      </c>
      <c r="B33" s="165" t="s">
        <v>1084</v>
      </c>
      <c r="C33" s="263" t="s">
        <v>1094</v>
      </c>
      <c r="D33" s="264" t="s">
        <v>112</v>
      </c>
      <c r="E33" s="245" t="s">
        <v>12</v>
      </c>
      <c r="F33" s="197" t="s">
        <v>1369</v>
      </c>
      <c r="G33" s="265" t="s">
        <v>20</v>
      </c>
      <c r="H33" s="190">
        <v>8</v>
      </c>
      <c r="I33" s="192" t="str">
        <f t="shared" si="0"/>
        <v>B+</v>
      </c>
      <c r="J33" s="192">
        <f t="shared" si="1"/>
        <v>3.5</v>
      </c>
      <c r="K33" s="190">
        <v>7</v>
      </c>
      <c r="L33" s="192" t="str">
        <f t="shared" si="2"/>
        <v>B</v>
      </c>
      <c r="M33" s="192">
        <f t="shared" si="3"/>
        <v>3</v>
      </c>
      <c r="N33" s="261">
        <f t="shared" si="4"/>
        <v>3.2</v>
      </c>
      <c r="O33" s="202">
        <f t="shared" si="5"/>
      </c>
    </row>
    <row r="34" spans="1:16" s="98" customFormat="1" ht="15" customHeight="1">
      <c r="A34" s="163">
        <v>28</v>
      </c>
      <c r="B34" s="165" t="s">
        <v>1086</v>
      </c>
      <c r="C34" s="263" t="s">
        <v>16</v>
      </c>
      <c r="D34" s="264" t="s">
        <v>112</v>
      </c>
      <c r="E34" s="245" t="s">
        <v>12</v>
      </c>
      <c r="F34" s="197" t="s">
        <v>1370</v>
      </c>
      <c r="G34" s="265" t="s">
        <v>20</v>
      </c>
      <c r="H34" s="190">
        <v>6.5</v>
      </c>
      <c r="I34" s="192" t="str">
        <f t="shared" si="0"/>
        <v>C+</v>
      </c>
      <c r="J34" s="192">
        <f t="shared" si="1"/>
        <v>2.5</v>
      </c>
      <c r="K34" s="190">
        <v>6.5</v>
      </c>
      <c r="L34" s="192" t="str">
        <f t="shared" si="2"/>
        <v>C+</v>
      </c>
      <c r="M34" s="192">
        <f t="shared" si="3"/>
        <v>2.5</v>
      </c>
      <c r="N34" s="261">
        <f t="shared" si="4"/>
        <v>2.5</v>
      </c>
      <c r="O34" s="202">
        <f t="shared" si="5"/>
      </c>
      <c r="P34" s="98">
        <v>1</v>
      </c>
    </row>
    <row r="35" spans="1:15" s="98" customFormat="1" ht="15" customHeight="1">
      <c r="A35" s="163">
        <v>29</v>
      </c>
      <c r="B35" s="165" t="s">
        <v>1088</v>
      </c>
      <c r="C35" s="263" t="s">
        <v>1097</v>
      </c>
      <c r="D35" s="264" t="s">
        <v>148</v>
      </c>
      <c r="E35" s="245" t="s">
        <v>10</v>
      </c>
      <c r="F35" s="197" t="s">
        <v>1098</v>
      </c>
      <c r="G35" s="265" t="s">
        <v>20</v>
      </c>
      <c r="H35" s="190">
        <v>7</v>
      </c>
      <c r="I35" s="192" t="str">
        <f t="shared" si="0"/>
        <v>B</v>
      </c>
      <c r="J35" s="192">
        <f t="shared" si="1"/>
        <v>3</v>
      </c>
      <c r="K35" s="190">
        <v>6.3</v>
      </c>
      <c r="L35" s="192" t="str">
        <f t="shared" si="2"/>
        <v>C</v>
      </c>
      <c r="M35" s="192">
        <f t="shared" si="3"/>
        <v>2</v>
      </c>
      <c r="N35" s="261">
        <f t="shared" si="4"/>
        <v>2.4</v>
      </c>
      <c r="O35" s="202">
        <f t="shared" si="5"/>
      </c>
    </row>
    <row r="36" spans="1:15" s="98" customFormat="1" ht="15" customHeight="1">
      <c r="A36" s="163">
        <v>30</v>
      </c>
      <c r="B36" s="165" t="s">
        <v>1089</v>
      </c>
      <c r="C36" s="263" t="s">
        <v>16</v>
      </c>
      <c r="D36" s="264" t="s">
        <v>149</v>
      </c>
      <c r="E36" s="245" t="s">
        <v>12</v>
      </c>
      <c r="F36" s="197" t="s">
        <v>872</v>
      </c>
      <c r="G36" s="265" t="s">
        <v>20</v>
      </c>
      <c r="H36" s="190"/>
      <c r="I36" s="192"/>
      <c r="J36" s="192"/>
      <c r="K36" s="190"/>
      <c r="L36" s="192"/>
      <c r="M36" s="192"/>
      <c r="N36" s="261"/>
      <c r="O36" s="202" t="s">
        <v>1525</v>
      </c>
    </row>
    <row r="37" spans="1:15" s="100" customFormat="1" ht="15" customHeight="1">
      <c r="A37" s="163">
        <v>31</v>
      </c>
      <c r="B37" s="165" t="s">
        <v>1090</v>
      </c>
      <c r="C37" s="263" t="s">
        <v>1101</v>
      </c>
      <c r="D37" s="264" t="s">
        <v>150</v>
      </c>
      <c r="E37" s="245" t="s">
        <v>12</v>
      </c>
      <c r="F37" s="197" t="s">
        <v>1371</v>
      </c>
      <c r="G37" s="265" t="s">
        <v>13</v>
      </c>
      <c r="H37" s="207">
        <v>7.5</v>
      </c>
      <c r="I37" s="201" t="str">
        <f t="shared" si="0"/>
        <v>B</v>
      </c>
      <c r="J37" s="201">
        <f t="shared" si="1"/>
        <v>3</v>
      </c>
      <c r="K37" s="207">
        <v>7.3</v>
      </c>
      <c r="L37" s="201" t="str">
        <f t="shared" si="2"/>
        <v>B</v>
      </c>
      <c r="M37" s="201">
        <f t="shared" si="3"/>
        <v>3</v>
      </c>
      <c r="N37" s="261">
        <f t="shared" si="4"/>
        <v>3</v>
      </c>
      <c r="O37" s="283">
        <f t="shared" si="5"/>
      </c>
    </row>
    <row r="38" spans="1:15" s="94" customFormat="1" ht="15" customHeight="1">
      <c r="A38" s="176">
        <v>32</v>
      </c>
      <c r="B38" s="310" t="s">
        <v>1091</v>
      </c>
      <c r="C38" s="311" t="s">
        <v>16</v>
      </c>
      <c r="D38" s="312" t="s">
        <v>28</v>
      </c>
      <c r="E38" s="248" t="s">
        <v>12</v>
      </c>
      <c r="F38" s="211" t="s">
        <v>65</v>
      </c>
      <c r="G38" s="313" t="s">
        <v>151</v>
      </c>
      <c r="H38" s="216">
        <v>6.5</v>
      </c>
      <c r="I38" s="215" t="str">
        <f t="shared" si="0"/>
        <v>C+</v>
      </c>
      <c r="J38" s="215">
        <f t="shared" si="1"/>
        <v>2.5</v>
      </c>
      <c r="K38" s="216">
        <v>7.5</v>
      </c>
      <c r="L38" s="215" t="str">
        <f t="shared" si="2"/>
        <v>B</v>
      </c>
      <c r="M38" s="215">
        <f t="shared" si="3"/>
        <v>3</v>
      </c>
      <c r="N38" s="269">
        <f t="shared" si="4"/>
        <v>2.8</v>
      </c>
      <c r="O38" s="293">
        <f t="shared" si="5"/>
      </c>
    </row>
    <row r="39" spans="1:15" s="98" customFormat="1" ht="15" customHeight="1">
      <c r="A39" s="266">
        <v>33</v>
      </c>
      <c r="B39" s="386" t="s">
        <v>1093</v>
      </c>
      <c r="C39" s="166" t="s">
        <v>152</v>
      </c>
      <c r="D39" s="167" t="s">
        <v>153</v>
      </c>
      <c r="E39" s="168" t="s">
        <v>12</v>
      </c>
      <c r="F39" s="219" t="s">
        <v>1372</v>
      </c>
      <c r="G39" s="170" t="s">
        <v>13</v>
      </c>
      <c r="H39" s="190">
        <v>6.5</v>
      </c>
      <c r="I39" s="192" t="str">
        <f t="shared" si="0"/>
        <v>C+</v>
      </c>
      <c r="J39" s="192">
        <f t="shared" si="1"/>
        <v>2.5</v>
      </c>
      <c r="K39" s="190">
        <v>7.3</v>
      </c>
      <c r="L39" s="192" t="str">
        <f t="shared" si="2"/>
        <v>B</v>
      </c>
      <c r="M39" s="192">
        <f t="shared" si="3"/>
        <v>3</v>
      </c>
      <c r="N39" s="344">
        <f t="shared" si="4"/>
        <v>2.8</v>
      </c>
      <c r="O39" s="202">
        <f t="shared" si="5"/>
      </c>
    </row>
    <row r="40" spans="1:15" s="98" customFormat="1" ht="15" customHeight="1">
      <c r="A40" s="163">
        <v>34</v>
      </c>
      <c r="B40" s="165" t="s">
        <v>1095</v>
      </c>
      <c r="C40" s="263" t="s">
        <v>16</v>
      </c>
      <c r="D40" s="264" t="s">
        <v>1105</v>
      </c>
      <c r="E40" s="245" t="s">
        <v>12</v>
      </c>
      <c r="F40" s="197" t="s">
        <v>1106</v>
      </c>
      <c r="G40" s="265" t="s">
        <v>20</v>
      </c>
      <c r="H40" s="190">
        <v>8.5</v>
      </c>
      <c r="I40" s="192" t="str">
        <f t="shared" si="0"/>
        <v>A</v>
      </c>
      <c r="J40" s="192">
        <f t="shared" si="1"/>
        <v>4</v>
      </c>
      <c r="K40" s="190">
        <v>8.3</v>
      </c>
      <c r="L40" s="192" t="str">
        <f t="shared" si="2"/>
        <v>B+</v>
      </c>
      <c r="M40" s="192">
        <f t="shared" si="3"/>
        <v>3.5</v>
      </c>
      <c r="N40" s="261">
        <f t="shared" si="4"/>
        <v>3.7</v>
      </c>
      <c r="O40" s="202">
        <f t="shared" si="5"/>
      </c>
    </row>
    <row r="41" spans="1:15" s="98" customFormat="1" ht="15" customHeight="1">
      <c r="A41" s="163">
        <v>35</v>
      </c>
      <c r="B41" s="165" t="s">
        <v>1096</v>
      </c>
      <c r="C41" s="263" t="s">
        <v>1108</v>
      </c>
      <c r="D41" s="264" t="s">
        <v>121</v>
      </c>
      <c r="E41" s="245" t="s">
        <v>12</v>
      </c>
      <c r="F41" s="197" t="s">
        <v>154</v>
      </c>
      <c r="G41" s="265" t="s">
        <v>20</v>
      </c>
      <c r="H41" s="190">
        <v>8</v>
      </c>
      <c r="I41" s="192" t="str">
        <f t="shared" si="0"/>
        <v>B+</v>
      </c>
      <c r="J41" s="192">
        <f t="shared" si="1"/>
        <v>3.5</v>
      </c>
      <c r="K41" s="190">
        <v>7.5</v>
      </c>
      <c r="L41" s="192" t="str">
        <f t="shared" si="2"/>
        <v>B</v>
      </c>
      <c r="M41" s="192">
        <f t="shared" si="3"/>
        <v>3</v>
      </c>
      <c r="N41" s="261">
        <f t="shared" si="4"/>
        <v>3.2</v>
      </c>
      <c r="O41" s="202">
        <f t="shared" si="5"/>
      </c>
    </row>
    <row r="42" spans="1:15" s="98" customFormat="1" ht="15" customHeight="1">
      <c r="A42" s="163">
        <v>36</v>
      </c>
      <c r="B42" s="165" t="s">
        <v>1099</v>
      </c>
      <c r="C42" s="263" t="s">
        <v>155</v>
      </c>
      <c r="D42" s="264" t="s">
        <v>121</v>
      </c>
      <c r="E42" s="245" t="s">
        <v>12</v>
      </c>
      <c r="F42" s="197" t="s">
        <v>156</v>
      </c>
      <c r="G42" s="265" t="s">
        <v>20</v>
      </c>
      <c r="H42" s="190">
        <v>8.5</v>
      </c>
      <c r="I42" s="192" t="str">
        <f t="shared" si="0"/>
        <v>A</v>
      </c>
      <c r="J42" s="192">
        <f t="shared" si="1"/>
        <v>4</v>
      </c>
      <c r="K42" s="190">
        <v>8.5</v>
      </c>
      <c r="L42" s="192" t="str">
        <f t="shared" si="2"/>
        <v>A</v>
      </c>
      <c r="M42" s="192">
        <f t="shared" si="3"/>
        <v>4</v>
      </c>
      <c r="N42" s="261">
        <f t="shared" si="4"/>
        <v>4</v>
      </c>
      <c r="O42" s="202">
        <f t="shared" si="5"/>
      </c>
    </row>
    <row r="43" spans="1:15" s="98" customFormat="1" ht="15" customHeight="1">
      <c r="A43" s="163">
        <v>37</v>
      </c>
      <c r="B43" s="165" t="s">
        <v>1100</v>
      </c>
      <c r="C43" s="263" t="s">
        <v>26</v>
      </c>
      <c r="D43" s="264" t="s">
        <v>121</v>
      </c>
      <c r="E43" s="245" t="s">
        <v>12</v>
      </c>
      <c r="F43" s="197" t="s">
        <v>1373</v>
      </c>
      <c r="G43" s="265" t="s">
        <v>20</v>
      </c>
      <c r="H43" s="190">
        <v>7.5</v>
      </c>
      <c r="I43" s="192" t="str">
        <f t="shared" si="0"/>
        <v>B</v>
      </c>
      <c r="J43" s="192">
        <f t="shared" si="1"/>
        <v>3</v>
      </c>
      <c r="K43" s="190">
        <v>8</v>
      </c>
      <c r="L43" s="192" t="str">
        <f t="shared" si="2"/>
        <v>B+</v>
      </c>
      <c r="M43" s="192">
        <f t="shared" si="3"/>
        <v>3.5</v>
      </c>
      <c r="N43" s="261">
        <f t="shared" si="4"/>
        <v>3.3</v>
      </c>
      <c r="O43" s="202">
        <f t="shared" si="5"/>
      </c>
    </row>
    <row r="44" spans="1:15" s="98" customFormat="1" ht="15" customHeight="1">
      <c r="A44" s="163">
        <v>38</v>
      </c>
      <c r="B44" s="165" t="s">
        <v>1484</v>
      </c>
      <c r="C44" s="263" t="s">
        <v>1112</v>
      </c>
      <c r="D44" s="264" t="s">
        <v>125</v>
      </c>
      <c r="E44" s="245" t="s">
        <v>12</v>
      </c>
      <c r="F44" s="197" t="s">
        <v>98</v>
      </c>
      <c r="G44" s="265" t="s">
        <v>20</v>
      </c>
      <c r="H44" s="190">
        <v>7</v>
      </c>
      <c r="I44" s="192" t="str">
        <f t="shared" si="0"/>
        <v>B</v>
      </c>
      <c r="J44" s="192">
        <f t="shared" si="1"/>
        <v>3</v>
      </c>
      <c r="K44" s="190">
        <v>6.3</v>
      </c>
      <c r="L44" s="192" t="str">
        <f t="shared" si="2"/>
        <v>C</v>
      </c>
      <c r="M44" s="192">
        <f t="shared" si="3"/>
        <v>2</v>
      </c>
      <c r="N44" s="261">
        <f t="shared" si="4"/>
        <v>2.4</v>
      </c>
      <c r="O44" s="202">
        <f t="shared" si="5"/>
      </c>
    </row>
    <row r="45" spans="1:15" s="98" customFormat="1" ht="15" customHeight="1">
      <c r="A45" s="163">
        <v>39</v>
      </c>
      <c r="B45" s="165" t="s">
        <v>1102</v>
      </c>
      <c r="C45" s="263" t="s">
        <v>16</v>
      </c>
      <c r="D45" s="264" t="s">
        <v>157</v>
      </c>
      <c r="E45" s="245" t="s">
        <v>12</v>
      </c>
      <c r="F45" s="197" t="s">
        <v>158</v>
      </c>
      <c r="G45" s="265" t="s">
        <v>20</v>
      </c>
      <c r="H45" s="190">
        <v>6</v>
      </c>
      <c r="I45" s="192" t="str">
        <f t="shared" si="0"/>
        <v>C</v>
      </c>
      <c r="J45" s="192">
        <f t="shared" si="1"/>
        <v>2</v>
      </c>
      <c r="K45" s="190">
        <v>6.5</v>
      </c>
      <c r="L45" s="192" t="str">
        <f t="shared" si="2"/>
        <v>C+</v>
      </c>
      <c r="M45" s="192">
        <f t="shared" si="3"/>
        <v>2.5</v>
      </c>
      <c r="N45" s="261">
        <f t="shared" si="4"/>
        <v>2.3</v>
      </c>
      <c r="O45" s="202">
        <f t="shared" si="5"/>
      </c>
    </row>
    <row r="46" spans="1:15" s="98" customFormat="1" ht="15" customHeight="1">
      <c r="A46" s="163">
        <v>40</v>
      </c>
      <c r="B46" s="165" t="s">
        <v>1103</v>
      </c>
      <c r="C46" s="263" t="s">
        <v>101</v>
      </c>
      <c r="D46" s="264" t="s">
        <v>1115</v>
      </c>
      <c r="E46" s="245" t="s">
        <v>12</v>
      </c>
      <c r="F46" s="197" t="s">
        <v>159</v>
      </c>
      <c r="G46" s="265" t="s">
        <v>20</v>
      </c>
      <c r="H46" s="190">
        <v>8</v>
      </c>
      <c r="I46" s="192" t="str">
        <f t="shared" si="0"/>
        <v>B+</v>
      </c>
      <c r="J46" s="192">
        <f t="shared" si="1"/>
        <v>3.5</v>
      </c>
      <c r="K46" s="190">
        <v>7.8</v>
      </c>
      <c r="L46" s="192" t="str">
        <f t="shared" si="2"/>
        <v>B</v>
      </c>
      <c r="M46" s="192">
        <f t="shared" si="3"/>
        <v>3</v>
      </c>
      <c r="N46" s="261">
        <f t="shared" si="4"/>
        <v>3.2</v>
      </c>
      <c r="O46" s="202">
        <f t="shared" si="5"/>
      </c>
    </row>
    <row r="47" spans="1:15" s="98" customFormat="1" ht="15" customHeight="1">
      <c r="A47" s="163">
        <v>41</v>
      </c>
      <c r="B47" s="165" t="s">
        <v>1104</v>
      </c>
      <c r="C47" s="263" t="s">
        <v>1117</v>
      </c>
      <c r="D47" s="264" t="s">
        <v>160</v>
      </c>
      <c r="E47" s="245" t="s">
        <v>12</v>
      </c>
      <c r="F47" s="197" t="s">
        <v>147</v>
      </c>
      <c r="G47" s="265" t="s">
        <v>20</v>
      </c>
      <c r="H47" s="190"/>
      <c r="I47" s="192"/>
      <c r="J47" s="192"/>
      <c r="K47" s="190"/>
      <c r="L47" s="192"/>
      <c r="M47" s="192"/>
      <c r="N47" s="261"/>
      <c r="O47" s="202" t="s">
        <v>1525</v>
      </c>
    </row>
    <row r="48" spans="1:15" s="98" customFormat="1" ht="15" customHeight="1">
      <c r="A48" s="163">
        <v>42</v>
      </c>
      <c r="B48" s="165" t="s">
        <v>1107</v>
      </c>
      <c r="C48" s="263" t="s">
        <v>83</v>
      </c>
      <c r="D48" s="264" t="s">
        <v>161</v>
      </c>
      <c r="E48" s="245" t="s">
        <v>12</v>
      </c>
      <c r="F48" s="197" t="s">
        <v>1119</v>
      </c>
      <c r="G48" s="265" t="s">
        <v>20</v>
      </c>
      <c r="H48" s="190">
        <v>6.5</v>
      </c>
      <c r="I48" s="192" t="str">
        <f t="shared" si="0"/>
        <v>C+</v>
      </c>
      <c r="J48" s="192">
        <f t="shared" si="1"/>
        <v>2.5</v>
      </c>
      <c r="K48" s="190">
        <v>6.3</v>
      </c>
      <c r="L48" s="192" t="str">
        <f t="shared" si="2"/>
        <v>C</v>
      </c>
      <c r="M48" s="192">
        <f t="shared" si="3"/>
        <v>2</v>
      </c>
      <c r="N48" s="261">
        <f t="shared" si="4"/>
        <v>2.2</v>
      </c>
      <c r="O48" s="202">
        <f t="shared" si="5"/>
      </c>
    </row>
    <row r="49" spans="1:15" s="98" customFormat="1" ht="15" customHeight="1">
      <c r="A49" s="163">
        <v>43</v>
      </c>
      <c r="B49" s="165" t="s">
        <v>1109</v>
      </c>
      <c r="C49" s="263" t="s">
        <v>146</v>
      </c>
      <c r="D49" s="264" t="s">
        <v>162</v>
      </c>
      <c r="E49" s="245" t="s">
        <v>12</v>
      </c>
      <c r="F49" s="197" t="s">
        <v>1121</v>
      </c>
      <c r="G49" s="265" t="s">
        <v>20</v>
      </c>
      <c r="H49" s="190">
        <v>8</v>
      </c>
      <c r="I49" s="192" t="str">
        <f t="shared" si="0"/>
        <v>B+</v>
      </c>
      <c r="J49" s="192">
        <f t="shared" si="1"/>
        <v>3.5</v>
      </c>
      <c r="K49" s="190">
        <v>8.3</v>
      </c>
      <c r="L49" s="192" t="str">
        <f t="shared" si="2"/>
        <v>B+</v>
      </c>
      <c r="M49" s="192">
        <f t="shared" si="3"/>
        <v>3.5</v>
      </c>
      <c r="N49" s="261">
        <f t="shared" si="4"/>
        <v>3.5</v>
      </c>
      <c r="O49" s="202">
        <f t="shared" si="5"/>
      </c>
    </row>
    <row r="50" spans="1:15" s="98" customFormat="1" ht="15" customHeight="1">
      <c r="A50" s="296">
        <v>44</v>
      </c>
      <c r="B50" s="164" t="s">
        <v>1110</v>
      </c>
      <c r="C50" s="172" t="s">
        <v>163</v>
      </c>
      <c r="D50" s="173" t="s">
        <v>164</v>
      </c>
      <c r="E50" s="171" t="s">
        <v>12</v>
      </c>
      <c r="F50" s="254" t="s">
        <v>844</v>
      </c>
      <c r="G50" s="175" t="s">
        <v>20</v>
      </c>
      <c r="H50" s="190">
        <v>7</v>
      </c>
      <c r="I50" s="192" t="str">
        <f t="shared" si="0"/>
        <v>B</v>
      </c>
      <c r="J50" s="192">
        <f t="shared" si="1"/>
        <v>3</v>
      </c>
      <c r="K50" s="190">
        <v>8.8</v>
      </c>
      <c r="L50" s="192" t="str">
        <f t="shared" si="2"/>
        <v>A</v>
      </c>
      <c r="M50" s="192">
        <f t="shared" si="3"/>
        <v>4</v>
      </c>
      <c r="N50" s="261">
        <f t="shared" si="4"/>
        <v>3.6</v>
      </c>
      <c r="O50" s="202">
        <f t="shared" si="5"/>
      </c>
    </row>
    <row r="51" spans="1:15" s="98" customFormat="1" ht="15" customHeight="1">
      <c r="A51" s="296">
        <v>45</v>
      </c>
      <c r="B51" s="164" t="s">
        <v>1485</v>
      </c>
      <c r="C51" s="172" t="s">
        <v>16</v>
      </c>
      <c r="D51" s="173" t="s">
        <v>164</v>
      </c>
      <c r="E51" s="171" t="s">
        <v>12</v>
      </c>
      <c r="F51" s="254" t="s">
        <v>1367</v>
      </c>
      <c r="G51" s="175" t="s">
        <v>20</v>
      </c>
      <c r="H51" s="190">
        <v>6.5</v>
      </c>
      <c r="I51" s="192" t="str">
        <f t="shared" si="0"/>
        <v>C+</v>
      </c>
      <c r="J51" s="192">
        <f t="shared" si="1"/>
        <v>2.5</v>
      </c>
      <c r="K51" s="190">
        <v>7.5</v>
      </c>
      <c r="L51" s="192" t="str">
        <f t="shared" si="2"/>
        <v>B</v>
      </c>
      <c r="M51" s="192">
        <f t="shared" si="3"/>
        <v>3</v>
      </c>
      <c r="N51" s="261">
        <f t="shared" si="4"/>
        <v>2.8</v>
      </c>
      <c r="O51" s="202">
        <f t="shared" si="5"/>
      </c>
    </row>
    <row r="52" spans="1:15" s="100" customFormat="1" ht="15" customHeight="1">
      <c r="A52" s="300">
        <v>46</v>
      </c>
      <c r="B52" s="268" t="s">
        <v>1111</v>
      </c>
      <c r="C52" s="256" t="s">
        <v>504</v>
      </c>
      <c r="D52" s="257" t="s">
        <v>58</v>
      </c>
      <c r="E52" s="315" t="s">
        <v>12</v>
      </c>
      <c r="F52" s="259" t="s">
        <v>1374</v>
      </c>
      <c r="G52" s="258" t="s">
        <v>20</v>
      </c>
      <c r="H52" s="338">
        <v>8.5</v>
      </c>
      <c r="I52" s="215" t="str">
        <f t="shared" si="0"/>
        <v>A</v>
      </c>
      <c r="J52" s="215">
        <f t="shared" si="1"/>
        <v>4</v>
      </c>
      <c r="K52" s="338">
        <v>8.3</v>
      </c>
      <c r="L52" s="215" t="str">
        <f t="shared" si="2"/>
        <v>B+</v>
      </c>
      <c r="M52" s="215">
        <f t="shared" si="3"/>
        <v>3.5</v>
      </c>
      <c r="N52" s="269">
        <f t="shared" si="4"/>
        <v>3.7</v>
      </c>
      <c r="O52" s="223">
        <f t="shared" si="5"/>
      </c>
    </row>
    <row r="53" spans="1:24" s="75" customFormat="1" ht="13.5" customHeight="1">
      <c r="A53" s="73"/>
      <c r="B53" s="74"/>
      <c r="C53" s="47"/>
      <c r="D53" s="47"/>
      <c r="E53" s="47"/>
      <c r="F53" s="47"/>
      <c r="G53" s="47"/>
      <c r="I53" s="76"/>
      <c r="L53" s="76"/>
      <c r="Q53" s="76"/>
      <c r="R53" s="77"/>
      <c r="T53" s="78"/>
      <c r="W53" s="76"/>
      <c r="X53" s="47"/>
    </row>
    <row r="54" spans="1:24" ht="13.5" customHeight="1">
      <c r="A54" s="72"/>
      <c r="B54" s="30"/>
      <c r="C54" s="4"/>
      <c r="E54" s="4"/>
      <c r="I54" s="19"/>
      <c r="L54" s="19"/>
      <c r="N54" s="3"/>
      <c r="O54" s="3"/>
      <c r="Q54" s="19"/>
      <c r="R54" s="31"/>
      <c r="T54" s="21"/>
      <c r="W54" s="19"/>
      <c r="X54" s="4"/>
    </row>
    <row r="55" spans="2:24" ht="13.5" customHeight="1">
      <c r="B55" s="30"/>
      <c r="C55" s="4"/>
      <c r="E55" s="4"/>
      <c r="I55" s="19"/>
      <c r="L55" s="19"/>
      <c r="N55" s="3"/>
      <c r="O55" s="3"/>
      <c r="Q55" s="19"/>
      <c r="R55" s="31"/>
      <c r="T55" s="21"/>
      <c r="W55" s="19"/>
      <c r="X55" s="4"/>
    </row>
    <row r="56" spans="2:24" ht="13.5" customHeight="1">
      <c r="B56" s="30"/>
      <c r="C56" s="4"/>
      <c r="E56" s="4"/>
      <c r="I56" s="19"/>
      <c r="L56" s="19"/>
      <c r="N56" s="3"/>
      <c r="O56" s="3"/>
      <c r="Q56" s="19"/>
      <c r="R56" s="31"/>
      <c r="T56" s="21"/>
      <c r="W56" s="19"/>
      <c r="X56" s="4"/>
    </row>
    <row r="57" spans="2:24" ht="13.5" customHeight="1">
      <c r="B57" s="30"/>
      <c r="C57" s="4"/>
      <c r="E57" s="4"/>
      <c r="I57" s="19"/>
      <c r="L57" s="19"/>
      <c r="N57" s="3"/>
      <c r="O57" s="3"/>
      <c r="Q57" s="19"/>
      <c r="R57" s="31"/>
      <c r="T57" s="21"/>
      <c r="W57" s="19"/>
      <c r="X57" s="4"/>
    </row>
    <row r="58" spans="2:24" ht="13.5" customHeight="1">
      <c r="B58" s="30"/>
      <c r="C58" s="4"/>
      <c r="E58" s="4"/>
      <c r="I58" s="19"/>
      <c r="L58" s="19"/>
      <c r="N58" s="3"/>
      <c r="O58" s="3"/>
      <c r="Q58" s="19"/>
      <c r="R58" s="31"/>
      <c r="T58" s="21"/>
      <c r="W58" s="19"/>
      <c r="X58" s="4"/>
    </row>
    <row r="59" spans="2:24" ht="13.5" customHeight="1">
      <c r="B59" s="30"/>
      <c r="C59" s="4"/>
      <c r="E59" s="4"/>
      <c r="I59" s="19"/>
      <c r="L59" s="19"/>
      <c r="N59" s="3"/>
      <c r="O59" s="3"/>
      <c r="Q59" s="19"/>
      <c r="R59" s="31"/>
      <c r="T59" s="21"/>
      <c r="W59" s="19"/>
      <c r="X59" s="4"/>
    </row>
    <row r="60" spans="2:24" ht="13.5" customHeight="1">
      <c r="B60" s="30"/>
      <c r="C60" s="4"/>
      <c r="E60" s="4"/>
      <c r="I60" s="19"/>
      <c r="L60" s="19"/>
      <c r="N60" s="3"/>
      <c r="O60" s="3"/>
      <c r="Q60" s="19"/>
      <c r="R60" s="31"/>
      <c r="T60" s="21"/>
      <c r="W60" s="19"/>
      <c r="X60" s="4"/>
    </row>
    <row r="61" spans="2:24" ht="13.5" customHeight="1">
      <c r="B61" s="30"/>
      <c r="C61" s="4"/>
      <c r="E61" s="4"/>
      <c r="I61" s="19"/>
      <c r="L61" s="19"/>
      <c r="N61" s="3"/>
      <c r="O61" s="3"/>
      <c r="Q61" s="19"/>
      <c r="R61" s="31"/>
      <c r="T61" s="21"/>
      <c r="W61" s="19"/>
      <c r="X61" s="4"/>
    </row>
    <row r="62" spans="2:24" ht="13.5" customHeight="1">
      <c r="B62" s="30"/>
      <c r="C62" s="4"/>
      <c r="E62" s="4"/>
      <c r="I62" s="19"/>
      <c r="L62" s="19"/>
      <c r="N62" s="3"/>
      <c r="O62" s="3"/>
      <c r="Q62" s="19"/>
      <c r="R62" s="31"/>
      <c r="T62" s="21"/>
      <c r="W62" s="19"/>
      <c r="X62" s="4"/>
    </row>
    <row r="63" spans="2:24" ht="13.5" customHeight="1">
      <c r="B63" s="30"/>
      <c r="C63" s="4"/>
      <c r="E63" s="4"/>
      <c r="I63" s="19"/>
      <c r="L63" s="19"/>
      <c r="N63" s="3"/>
      <c r="O63" s="3"/>
      <c r="Q63" s="19"/>
      <c r="R63" s="31"/>
      <c r="T63" s="21"/>
      <c r="W63" s="19"/>
      <c r="X63" s="4"/>
    </row>
    <row r="64" spans="2:24" ht="13.5" customHeight="1">
      <c r="B64" s="30"/>
      <c r="C64" s="4"/>
      <c r="E64" s="4"/>
      <c r="I64" s="19"/>
      <c r="L64" s="19"/>
      <c r="N64" s="3"/>
      <c r="O64" s="3"/>
      <c r="Q64" s="19"/>
      <c r="R64" s="31"/>
      <c r="T64" s="21"/>
      <c r="W64" s="19"/>
      <c r="X64" s="4"/>
    </row>
    <row r="65" spans="2:24" ht="13.5" customHeight="1">
      <c r="B65" s="30"/>
      <c r="C65" s="4"/>
      <c r="E65" s="4"/>
      <c r="I65" s="19"/>
      <c r="L65" s="19"/>
      <c r="N65" s="3"/>
      <c r="O65" s="3"/>
      <c r="Q65" s="19"/>
      <c r="R65" s="31"/>
      <c r="T65" s="21"/>
      <c r="W65" s="19"/>
      <c r="X65" s="4"/>
    </row>
    <row r="66" spans="10:15" ht="75" customHeight="1">
      <c r="J66" s="19"/>
      <c r="M66" s="19"/>
      <c r="O66" s="24"/>
    </row>
    <row r="67" spans="10:15" ht="13.5" customHeight="1">
      <c r="J67" s="19"/>
      <c r="M67" s="19"/>
      <c r="O67" s="24"/>
    </row>
    <row r="68" spans="10:15" ht="13.5" customHeight="1">
      <c r="J68" s="19"/>
      <c r="M68" s="19"/>
      <c r="O68" s="24"/>
    </row>
    <row r="69" spans="10:15" ht="13.5" customHeight="1">
      <c r="J69" s="19"/>
      <c r="M69" s="19"/>
      <c r="O69" s="24"/>
    </row>
    <row r="70" spans="10:15" ht="13.5" customHeight="1">
      <c r="J70" s="19"/>
      <c r="M70" s="19"/>
      <c r="O70" s="24"/>
    </row>
    <row r="71" spans="2:15" ht="13.5" customHeight="1">
      <c r="B71" s="3" t="s">
        <v>656</v>
      </c>
      <c r="C71" s="3">
        <f>COUNTIF(N7:N52,"&gt;=3.6")</f>
        <v>5</v>
      </c>
      <c r="J71" s="19"/>
      <c r="M71" s="19"/>
      <c r="O71" s="24"/>
    </row>
    <row r="72" spans="2:15" ht="13.5" customHeight="1">
      <c r="B72" s="3" t="s">
        <v>419</v>
      </c>
      <c r="C72" s="62">
        <f>COUNTIF(N7:N52,"&gt;=3.2")-COUNTIF(N7:N52,"&gt;=3.6")</f>
        <v>7</v>
      </c>
      <c r="J72" s="19"/>
      <c r="M72" s="19"/>
      <c r="O72" s="24"/>
    </row>
    <row r="73" spans="2:15" ht="13.5" customHeight="1">
      <c r="B73" s="3" t="s">
        <v>657</v>
      </c>
      <c r="C73" s="62">
        <f>COUNTIF(N7:N52,"&gt;=2.5")-COUNTIF(N7:N52,"&gt;=3.2")</f>
        <v>15</v>
      </c>
      <c r="J73" s="19"/>
      <c r="M73" s="19"/>
      <c r="O73" s="24"/>
    </row>
    <row r="74" spans="2:15" ht="13.5" customHeight="1">
      <c r="B74" s="3" t="s">
        <v>658</v>
      </c>
      <c r="C74" s="62">
        <f>COUNTIF(N7:N52,"&gt;=2.0")-COUNTIF(N7:N52,"&gt;=2.5")</f>
        <v>10</v>
      </c>
      <c r="J74" s="19"/>
      <c r="M74" s="19"/>
      <c r="O74" s="24"/>
    </row>
    <row r="75" spans="2:15" ht="13.5" customHeight="1">
      <c r="B75" s="3" t="s">
        <v>659</v>
      </c>
      <c r="C75" s="62">
        <f>COUNTIF(N7:N52,"&gt;=1")-COUNTIF(N7:N52,"&gt;=2")</f>
        <v>1</v>
      </c>
      <c r="J75" s="19"/>
      <c r="M75" s="19"/>
      <c r="O75" s="24"/>
    </row>
    <row r="76" spans="2:15" ht="13.5" customHeight="1">
      <c r="B76" s="3" t="s">
        <v>657</v>
      </c>
      <c r="C76" s="62">
        <f>COUNTIF(N7:N52,"&gt;=0")-COUNTIF(N7:N52,"&gt;=1")</f>
        <v>0</v>
      </c>
      <c r="J76" s="19"/>
      <c r="M76" s="19"/>
      <c r="O76" s="24"/>
    </row>
    <row r="77" spans="2:15" ht="13.5" customHeight="1">
      <c r="B77" s="3"/>
      <c r="C77" s="3">
        <f>SUM(C71:C76)</f>
        <v>38</v>
      </c>
      <c r="J77" s="19"/>
      <c r="M77" s="19"/>
      <c r="O77" s="24"/>
    </row>
    <row r="78" spans="10:15" ht="13.5" customHeight="1">
      <c r="J78" s="19"/>
      <c r="M78" s="19"/>
      <c r="O78" s="24"/>
    </row>
  </sheetData>
  <sheetProtection selectLockedCells="1" selectUnlockedCells="1"/>
  <mergeCells count="8">
    <mergeCell ref="A5:G5"/>
    <mergeCell ref="H5:J5"/>
    <mergeCell ref="K5:M5"/>
    <mergeCell ref="A2:O2"/>
    <mergeCell ref="H3:O3"/>
    <mergeCell ref="C4:D4"/>
    <mergeCell ref="H4:J4"/>
    <mergeCell ref="K4:M4"/>
  </mergeCells>
  <conditionalFormatting sqref="A7:IV52">
    <cfRule type="cellIs" priority="1" dxfId="0" operator="equal" stopIfTrue="1">
      <formula>"F"</formula>
    </cfRule>
    <cfRule type="cellIs" priority="2" dxfId="0" operator="equal" stopIfTrue="1">
      <formula>"F+"</formula>
    </cfRule>
  </conditionalFormatting>
  <printOptions horizontalCentered="1"/>
  <pageMargins left="0.2" right="0.2" top="0.17" bottom="0.18" header="0.38" footer="0.18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99"/>
  <sheetViews>
    <sheetView zoomScalePageLayoutView="0" workbookViewId="0" topLeftCell="A15">
      <pane xSplit="6" topLeftCell="G1" activePane="topRight" state="frozen"/>
      <selection pane="topLeft" activeCell="V70" sqref="O27:V70"/>
      <selection pane="topRight" activeCell="I7" sqref="I7:J65"/>
    </sheetView>
  </sheetViews>
  <sheetFormatPr defaultColWidth="9.00390625" defaultRowHeight="15.75"/>
  <cols>
    <col min="1" max="1" width="5.625" style="9" customWidth="1"/>
    <col min="2" max="2" width="7.50390625" style="4" customWidth="1"/>
    <col min="3" max="3" width="18.25390625" style="16" customWidth="1"/>
    <col min="4" max="4" width="8.75390625" style="4" customWidth="1"/>
    <col min="5" max="5" width="6.00390625" style="9" customWidth="1"/>
    <col min="6" max="6" width="11.375" style="4" customWidth="1"/>
    <col min="7" max="7" width="10.00390625" style="4" customWidth="1"/>
    <col min="8" max="13" width="7.25390625" style="3" customWidth="1"/>
    <col min="14" max="14" width="9.50390625" style="9" customWidth="1"/>
    <col min="15" max="15" width="2.125" style="3" hidden="1" customWidth="1"/>
    <col min="16" max="16" width="8.75390625" style="9" customWidth="1"/>
    <col min="17" max="16384" width="9.00390625" style="3" customWidth="1"/>
  </cols>
  <sheetData>
    <row r="1" spans="1:16" ht="18" customHeight="1">
      <c r="A1" s="26"/>
      <c r="B1" s="70" t="s">
        <v>707</v>
      </c>
      <c r="C1" s="8"/>
      <c r="D1" s="7"/>
      <c r="E1" s="26"/>
      <c r="F1" s="7"/>
      <c r="G1" s="7"/>
      <c r="J1" s="19"/>
      <c r="K1" s="19"/>
      <c r="L1" s="19"/>
      <c r="M1" s="19"/>
      <c r="N1" s="19"/>
      <c r="P1" s="3"/>
    </row>
    <row r="2" spans="1:16" ht="19.5" customHeight="1">
      <c r="A2" s="416" t="s">
        <v>1570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</row>
    <row r="3" spans="1:16" ht="11.25" hidden="1">
      <c r="A3" s="31"/>
      <c r="B3" s="10"/>
      <c r="C3" s="10"/>
      <c r="D3" s="11"/>
      <c r="E3" s="11"/>
      <c r="F3" s="11"/>
      <c r="G3" s="11"/>
      <c r="H3" s="394"/>
      <c r="I3" s="394"/>
      <c r="J3" s="394"/>
      <c r="K3" s="394"/>
      <c r="L3" s="394"/>
      <c r="M3" s="394"/>
      <c r="N3" s="394"/>
      <c r="O3" s="394"/>
      <c r="P3" s="394"/>
    </row>
    <row r="4" spans="1:16" s="37" customFormat="1" ht="51" customHeight="1">
      <c r="A4" s="152" t="s">
        <v>126</v>
      </c>
      <c r="B4" s="152" t="s">
        <v>0</v>
      </c>
      <c r="C4" s="397" t="s">
        <v>1</v>
      </c>
      <c r="D4" s="398"/>
      <c r="E4" s="153" t="s">
        <v>2</v>
      </c>
      <c r="F4" s="153" t="s">
        <v>3</v>
      </c>
      <c r="G4" s="153" t="s">
        <v>4</v>
      </c>
      <c r="H4" s="387" t="s">
        <v>1523</v>
      </c>
      <c r="I4" s="387"/>
      <c r="J4" s="388"/>
      <c r="K4" s="387" t="s">
        <v>1524</v>
      </c>
      <c r="L4" s="387"/>
      <c r="M4" s="388"/>
      <c r="N4" s="153" t="s">
        <v>6</v>
      </c>
      <c r="O4" s="361" t="s">
        <v>661</v>
      </c>
      <c r="P4" s="153" t="s">
        <v>7</v>
      </c>
    </row>
    <row r="5" spans="1:16" ht="12.75" customHeight="1">
      <c r="A5" s="434"/>
      <c r="B5" s="435"/>
      <c r="C5" s="435"/>
      <c r="D5" s="435"/>
      <c r="E5" s="435"/>
      <c r="F5" s="435"/>
      <c r="G5" s="435"/>
      <c r="H5" s="401">
        <v>2</v>
      </c>
      <c r="I5" s="401"/>
      <c r="J5" s="401"/>
      <c r="K5" s="389">
        <v>3</v>
      </c>
      <c r="L5" s="389"/>
      <c r="M5" s="390"/>
      <c r="N5" s="153">
        <f>SUM(H5:M5)</f>
        <v>5</v>
      </c>
      <c r="O5" s="360">
        <v>1</v>
      </c>
      <c r="P5" s="33"/>
    </row>
    <row r="6" spans="1:16" s="19" customFormat="1" ht="13.5" customHeight="1">
      <c r="A6" s="27"/>
      <c r="B6" s="17"/>
      <c r="C6" s="18"/>
      <c r="D6" s="20"/>
      <c r="E6" s="27"/>
      <c r="F6" s="17"/>
      <c r="G6" s="17"/>
      <c r="H6" s="5" t="s">
        <v>248</v>
      </c>
      <c r="I6" s="5" t="s">
        <v>249</v>
      </c>
      <c r="J6" s="5" t="s">
        <v>250</v>
      </c>
      <c r="K6" s="5" t="s">
        <v>248</v>
      </c>
      <c r="L6" s="5" t="s">
        <v>249</v>
      </c>
      <c r="M6" s="5" t="s">
        <v>250</v>
      </c>
      <c r="N6" s="12" t="s">
        <v>250</v>
      </c>
      <c r="O6" s="5" t="s">
        <v>8</v>
      </c>
      <c r="P6" s="12"/>
    </row>
    <row r="7" spans="1:16" s="382" customFormat="1" ht="14.25" customHeight="1">
      <c r="A7" s="156">
        <v>1</v>
      </c>
      <c r="B7" s="157" t="s">
        <v>1113</v>
      </c>
      <c r="C7" s="328" t="s">
        <v>166</v>
      </c>
      <c r="D7" s="329" t="s">
        <v>127</v>
      </c>
      <c r="E7" s="330" t="s">
        <v>12</v>
      </c>
      <c r="F7" s="331">
        <v>34902</v>
      </c>
      <c r="G7" s="332" t="s">
        <v>13</v>
      </c>
      <c r="H7" s="276">
        <v>8</v>
      </c>
      <c r="I7" s="189" t="str">
        <f>IF(H7&gt;=8.5,"A",IF(H7&gt;=8,"B+",IF(H7&gt;=7,"B",IF(H7&gt;=6.5,"C+",IF(H7&gt;=5.5,"C",IF(H7&gt;=5,"D+",IF(H7&gt;=4,"D",IF(H7&gt;=2,"F+","F"))))))))</f>
        <v>B+</v>
      </c>
      <c r="J7" s="189">
        <f>IF(I7="A",4,IF(I7="B+",3.5,IF(I7="B",3,IF(I7="C+",2.5,IF(I7="C",2,IF(I7="D+",1.5,IF(I7="D",1,IF(I7="F+",0.5,0))))))))</f>
        <v>3.5</v>
      </c>
      <c r="K7" s="276">
        <v>8</v>
      </c>
      <c r="L7" s="189" t="str">
        <f>IF(K7&gt;=8.5,"A",IF(K7&gt;=8,"B+",IF(K7&gt;=7,"B",IF(K7&gt;=6.5,"C+",IF(K7&gt;=5.5,"C",IF(K7&gt;=5,"D+",IF(K7&gt;=4,"D",IF(K7&gt;=2,"F+","F"))))))))</f>
        <v>B+</v>
      </c>
      <c r="M7" s="189">
        <f>IF(L7="A",4,IF(L7="B+",3.5,IF(L7="B",3,IF(L7="C+",2.5,IF(L7="C",2,IF(L7="D+",1.5,IF(L7="D",1,IF(L7="F+",0.5,0))))))))</f>
        <v>3.5</v>
      </c>
      <c r="N7" s="193">
        <f>ROUND((J7*$H$5+M7*$K$5)/$N$5,2)</f>
        <v>3.5</v>
      </c>
      <c r="O7" s="189"/>
      <c r="P7" s="194">
        <f>IF(COUNTIF(H7:O7,"F")+COUNTIF(H7:O7,"F+")&gt;0,"TL "&amp;COUNTIF(H7:O7,"F")+COUNTIF(H7:O7,"F+")&amp;" HP","")</f>
      </c>
    </row>
    <row r="8" spans="1:16" s="382" customFormat="1" ht="14.25" customHeight="1">
      <c r="A8" s="163">
        <v>2</v>
      </c>
      <c r="B8" s="164" t="s">
        <v>1114</v>
      </c>
      <c r="C8" s="172" t="s">
        <v>167</v>
      </c>
      <c r="D8" s="173" t="s">
        <v>127</v>
      </c>
      <c r="E8" s="171" t="s">
        <v>12</v>
      </c>
      <c r="F8" s="174">
        <v>34792</v>
      </c>
      <c r="G8" s="175" t="s">
        <v>15</v>
      </c>
      <c r="H8" s="190">
        <v>7.3</v>
      </c>
      <c r="I8" s="192" t="str">
        <f aca="true" t="shared" si="0" ref="I8:I65">IF(H8&gt;=8.5,"A",IF(H8&gt;=8,"B+",IF(H8&gt;=7,"B",IF(H8&gt;=6.5,"C+",IF(H8&gt;=5.5,"C",IF(H8&gt;=5,"D+",IF(H8&gt;=4,"D",IF(H8&gt;=2,"F+","F"))))))))</f>
        <v>B</v>
      </c>
      <c r="J8" s="192">
        <f aca="true" t="shared" si="1" ref="J8:J65">IF(I8="A",4,IF(I8="B+",3.5,IF(I8="B",3,IF(I8="C+",2.5,IF(I8="C",2,IF(I8="D+",1.5,IF(I8="D",1,IF(I8="F+",0.5,0))))))))</f>
        <v>3</v>
      </c>
      <c r="K8" s="190">
        <v>7.8</v>
      </c>
      <c r="L8" s="192" t="str">
        <f aca="true" t="shared" si="2" ref="L8:L65">IF(K8&gt;=8.5,"A",IF(K8&gt;=8,"B+",IF(K8&gt;=7,"B",IF(K8&gt;=6.5,"C+",IF(K8&gt;=5.5,"C",IF(K8&gt;=5,"D+",IF(K8&gt;=4,"D",IF(K8&gt;=2,"F+","F"))))))))</f>
        <v>B</v>
      </c>
      <c r="M8" s="192">
        <f aca="true" t="shared" si="3" ref="M8:M65">IF(L8="A",4,IF(L8="B+",3.5,IF(L8="B",3,IF(L8="C+",2.5,IF(L8="C",2,IF(L8="D+",1.5,IF(L8="D",1,IF(L8="F+",0.5,0))))))))</f>
        <v>3</v>
      </c>
      <c r="N8" s="344">
        <f aca="true" t="shared" si="4" ref="N8:N65">ROUND((J8*$H$5+M8*$K$5)/$N$5,2)</f>
        <v>3</v>
      </c>
      <c r="O8" s="201"/>
      <c r="P8" s="202">
        <f>IF(COUNTIF(H8:O8,"F")+COUNTIF(H8:O8,"F+")&gt;0,"TL "&amp;COUNTIF(H8:O8,"F")+COUNTIF(H8:O8,"F+")&amp;" HP","")</f>
      </c>
    </row>
    <row r="9" spans="1:16" s="382" customFormat="1" ht="14.25" customHeight="1">
      <c r="A9" s="163">
        <v>3</v>
      </c>
      <c r="B9" s="164" t="s">
        <v>1116</v>
      </c>
      <c r="C9" s="172" t="s">
        <v>168</v>
      </c>
      <c r="D9" s="173" t="s">
        <v>127</v>
      </c>
      <c r="E9" s="171" t="s">
        <v>12</v>
      </c>
      <c r="F9" s="174">
        <v>34500</v>
      </c>
      <c r="G9" s="175" t="s">
        <v>15</v>
      </c>
      <c r="H9" s="190">
        <v>5</v>
      </c>
      <c r="I9" s="192" t="str">
        <f t="shared" si="0"/>
        <v>D+</v>
      </c>
      <c r="J9" s="192">
        <f t="shared" si="1"/>
        <v>1.5</v>
      </c>
      <c r="K9" s="190">
        <v>7</v>
      </c>
      <c r="L9" s="192" t="str">
        <f t="shared" si="2"/>
        <v>B</v>
      </c>
      <c r="M9" s="192">
        <f t="shared" si="3"/>
        <v>3</v>
      </c>
      <c r="N9" s="344">
        <f t="shared" si="4"/>
        <v>2.4</v>
      </c>
      <c r="O9" s="201"/>
      <c r="P9" s="202">
        <f>IF(COUNTIF(H9:O9,"F")+COUNTIF(H9:O9,"F+")&gt;0,"TL "&amp;COUNTIF(H9:O9,"F")+COUNTIF(H9:O9,"F+")&amp;" HP","")</f>
      </c>
    </row>
    <row r="10" spans="1:16" s="382" customFormat="1" ht="14.25" customHeight="1">
      <c r="A10" s="163">
        <v>4</v>
      </c>
      <c r="B10" s="164" t="s">
        <v>1118</v>
      </c>
      <c r="C10" s="172" t="s">
        <v>169</v>
      </c>
      <c r="D10" s="173" t="s">
        <v>80</v>
      </c>
      <c r="E10" s="171" t="s">
        <v>12</v>
      </c>
      <c r="F10" s="174">
        <v>34828</v>
      </c>
      <c r="G10" s="175" t="s">
        <v>13</v>
      </c>
      <c r="H10" s="190">
        <v>5.5</v>
      </c>
      <c r="I10" s="192" t="str">
        <f t="shared" si="0"/>
        <v>C</v>
      </c>
      <c r="J10" s="192">
        <f t="shared" si="1"/>
        <v>2</v>
      </c>
      <c r="K10" s="190">
        <v>5.8</v>
      </c>
      <c r="L10" s="192" t="str">
        <f t="shared" si="2"/>
        <v>C</v>
      </c>
      <c r="M10" s="192">
        <f t="shared" si="3"/>
        <v>2</v>
      </c>
      <c r="N10" s="344">
        <f t="shared" si="4"/>
        <v>2</v>
      </c>
      <c r="O10" s="201"/>
      <c r="P10" s="202">
        <f>IF(COUNTIF(H10:O10,"F")+COUNTIF(H10:O10,"F+")&gt;0,"TL "&amp;COUNTIF(H10:O10,"F")+COUNTIF(H10:O10,"F+")&amp;" HP","")</f>
      </c>
    </row>
    <row r="11" spans="1:16" s="382" customFormat="1" ht="14.25" customHeight="1">
      <c r="A11" s="163">
        <v>5</v>
      </c>
      <c r="B11" s="164" t="s">
        <v>1120</v>
      </c>
      <c r="C11" s="172" t="s">
        <v>123</v>
      </c>
      <c r="D11" s="173" t="s">
        <v>170</v>
      </c>
      <c r="E11" s="171" t="s">
        <v>12</v>
      </c>
      <c r="F11" s="174">
        <v>34955</v>
      </c>
      <c r="G11" s="175" t="s">
        <v>15</v>
      </c>
      <c r="H11" s="190"/>
      <c r="I11" s="192"/>
      <c r="J11" s="192"/>
      <c r="K11" s="190"/>
      <c r="L11" s="192"/>
      <c r="M11" s="192"/>
      <c r="N11" s="344"/>
      <c r="O11" s="201"/>
      <c r="P11" s="202" t="s">
        <v>1525</v>
      </c>
    </row>
    <row r="12" spans="1:16" s="382" customFormat="1" ht="14.25" customHeight="1">
      <c r="A12" s="163">
        <v>6</v>
      </c>
      <c r="B12" s="164" t="s">
        <v>1122</v>
      </c>
      <c r="C12" s="172" t="s">
        <v>171</v>
      </c>
      <c r="D12" s="173" t="s">
        <v>172</v>
      </c>
      <c r="E12" s="171" t="s">
        <v>12</v>
      </c>
      <c r="F12" s="174" t="s">
        <v>173</v>
      </c>
      <c r="G12" s="175" t="s">
        <v>174</v>
      </c>
      <c r="H12" s="190">
        <v>6</v>
      </c>
      <c r="I12" s="192" t="str">
        <f t="shared" si="0"/>
        <v>C</v>
      </c>
      <c r="J12" s="192">
        <f t="shared" si="1"/>
        <v>2</v>
      </c>
      <c r="K12" s="190">
        <v>6.8</v>
      </c>
      <c r="L12" s="192" t="str">
        <f t="shared" si="2"/>
        <v>C+</v>
      </c>
      <c r="M12" s="192">
        <f t="shared" si="3"/>
        <v>2.5</v>
      </c>
      <c r="N12" s="344">
        <f t="shared" si="4"/>
        <v>2.3</v>
      </c>
      <c r="O12" s="201"/>
      <c r="P12" s="202">
        <f>IF(COUNTIF(H12:O12,"F")+COUNTIF(H12:O12,"F+")&gt;0,"TL "&amp;COUNTIF(H12:O12,"F")+COUNTIF(H12:O12,"F+")&amp;" HP","")</f>
      </c>
    </row>
    <row r="13" spans="1:16" s="382" customFormat="1" ht="14.25" customHeight="1">
      <c r="A13" s="163">
        <v>7</v>
      </c>
      <c r="B13" s="164" t="s">
        <v>1123</v>
      </c>
      <c r="C13" s="172" t="s">
        <v>175</v>
      </c>
      <c r="D13" s="173" t="s">
        <v>176</v>
      </c>
      <c r="E13" s="171" t="s">
        <v>12</v>
      </c>
      <c r="F13" s="174" t="s">
        <v>177</v>
      </c>
      <c r="G13" s="175" t="s">
        <v>15</v>
      </c>
      <c r="H13" s="190">
        <v>8</v>
      </c>
      <c r="I13" s="192" t="str">
        <f t="shared" si="0"/>
        <v>B+</v>
      </c>
      <c r="J13" s="192">
        <f t="shared" si="1"/>
        <v>3.5</v>
      </c>
      <c r="K13" s="190">
        <v>8.3</v>
      </c>
      <c r="L13" s="192" t="str">
        <f t="shared" si="2"/>
        <v>B+</v>
      </c>
      <c r="M13" s="192">
        <f t="shared" si="3"/>
        <v>3.5</v>
      </c>
      <c r="N13" s="344">
        <f t="shared" si="4"/>
        <v>3.5</v>
      </c>
      <c r="O13" s="201"/>
      <c r="P13" s="202">
        <f>IF(COUNTIF(H13:O13,"F")+COUNTIF(H13:O13,"F+")&gt;0,"TL "&amp;COUNTIF(H13:O13,"F")+COUNTIF(H13:O13,"F+")&amp;" HP","")</f>
      </c>
    </row>
    <row r="14" spans="1:16" s="382" customFormat="1" ht="14.25" customHeight="1">
      <c r="A14" s="163">
        <v>8</v>
      </c>
      <c r="B14" s="164" t="s">
        <v>1124</v>
      </c>
      <c r="C14" s="172" t="s">
        <v>163</v>
      </c>
      <c r="D14" s="173" t="s">
        <v>63</v>
      </c>
      <c r="E14" s="171" t="s">
        <v>12</v>
      </c>
      <c r="F14" s="174" t="s">
        <v>178</v>
      </c>
      <c r="G14" s="175" t="s">
        <v>179</v>
      </c>
      <c r="H14" s="190">
        <v>6.5</v>
      </c>
      <c r="I14" s="192" t="str">
        <f t="shared" si="0"/>
        <v>C+</v>
      </c>
      <c r="J14" s="192">
        <f t="shared" si="1"/>
        <v>2.5</v>
      </c>
      <c r="K14" s="190">
        <v>6.3</v>
      </c>
      <c r="L14" s="192" t="str">
        <f t="shared" si="2"/>
        <v>C</v>
      </c>
      <c r="M14" s="192">
        <f t="shared" si="3"/>
        <v>2</v>
      </c>
      <c r="N14" s="344">
        <f t="shared" si="4"/>
        <v>2.2</v>
      </c>
      <c r="O14" s="201"/>
      <c r="P14" s="202">
        <f>IF(COUNTIF(H14:O14,"F")+COUNTIF(H14:O14,"F+")&gt;0,"TL "&amp;COUNTIF(H14:O14,"F")+COUNTIF(H14:O14,"F+")&amp;" HP","")</f>
      </c>
    </row>
    <row r="15" spans="1:16" s="382" customFormat="1" ht="14.25" customHeight="1">
      <c r="A15" s="163">
        <v>9</v>
      </c>
      <c r="B15" s="164" t="s">
        <v>1125</v>
      </c>
      <c r="C15" s="172" t="s">
        <v>180</v>
      </c>
      <c r="D15" s="173" t="s">
        <v>58</v>
      </c>
      <c r="E15" s="171" t="s">
        <v>12</v>
      </c>
      <c r="F15" s="174" t="s">
        <v>181</v>
      </c>
      <c r="G15" s="175" t="s">
        <v>15</v>
      </c>
      <c r="H15" s="190">
        <v>6</v>
      </c>
      <c r="I15" s="192" t="str">
        <f t="shared" si="0"/>
        <v>C</v>
      </c>
      <c r="J15" s="192">
        <f t="shared" si="1"/>
        <v>2</v>
      </c>
      <c r="K15" s="190">
        <v>7.5</v>
      </c>
      <c r="L15" s="192" t="str">
        <f t="shared" si="2"/>
        <v>B</v>
      </c>
      <c r="M15" s="192">
        <f t="shared" si="3"/>
        <v>3</v>
      </c>
      <c r="N15" s="344">
        <f t="shared" si="4"/>
        <v>2.6</v>
      </c>
      <c r="O15" s="201"/>
      <c r="P15" s="202">
        <f>IF(COUNTIF(H15:O15,"F")+COUNTIF(H15:O15,"F+")&gt;0,"TL "&amp;COUNTIF(H15:O15,"F")+COUNTIF(H15:O15,"F+")&amp;" HP","")</f>
      </c>
    </row>
    <row r="16" spans="1:16" s="382" customFormat="1" ht="14.25" customHeight="1">
      <c r="A16" s="163">
        <v>10</v>
      </c>
      <c r="B16" s="164" t="s">
        <v>1126</v>
      </c>
      <c r="C16" s="172" t="s">
        <v>180</v>
      </c>
      <c r="D16" s="173" t="s">
        <v>54</v>
      </c>
      <c r="E16" s="171" t="s">
        <v>12</v>
      </c>
      <c r="F16" s="174" t="s">
        <v>39</v>
      </c>
      <c r="G16" s="175" t="s">
        <v>20</v>
      </c>
      <c r="H16" s="190"/>
      <c r="I16" s="192"/>
      <c r="J16" s="192"/>
      <c r="K16" s="190"/>
      <c r="L16" s="192"/>
      <c r="M16" s="192"/>
      <c r="N16" s="344"/>
      <c r="O16" s="201"/>
      <c r="P16" s="202" t="s">
        <v>1525</v>
      </c>
    </row>
    <row r="17" spans="1:16" s="382" customFormat="1" ht="14.25" customHeight="1">
      <c r="A17" s="163">
        <v>11</v>
      </c>
      <c r="B17" s="164" t="s">
        <v>1127</v>
      </c>
      <c r="C17" s="172" t="s">
        <v>182</v>
      </c>
      <c r="D17" s="173" t="s">
        <v>51</v>
      </c>
      <c r="E17" s="171" t="s">
        <v>12</v>
      </c>
      <c r="F17" s="174" t="s">
        <v>183</v>
      </c>
      <c r="G17" s="175" t="s">
        <v>15</v>
      </c>
      <c r="H17" s="190">
        <v>6.5</v>
      </c>
      <c r="I17" s="192" t="str">
        <f t="shared" si="0"/>
        <v>C+</v>
      </c>
      <c r="J17" s="192">
        <f t="shared" si="1"/>
        <v>2.5</v>
      </c>
      <c r="K17" s="190">
        <v>8</v>
      </c>
      <c r="L17" s="192" t="str">
        <f t="shared" si="2"/>
        <v>B+</v>
      </c>
      <c r="M17" s="192">
        <f t="shared" si="3"/>
        <v>3.5</v>
      </c>
      <c r="N17" s="344">
        <f t="shared" si="4"/>
        <v>3.1</v>
      </c>
      <c r="O17" s="201"/>
      <c r="P17" s="202">
        <f aca="true" t="shared" si="5" ref="P17:P24">IF(COUNTIF(H17:O17,"F")+COUNTIF(H17:O17,"F+")&gt;0,"TL "&amp;COUNTIF(H17:O17,"F")+COUNTIF(H17:O17,"F+")&amp;" HP","")</f>
      </c>
    </row>
    <row r="18" spans="1:16" s="382" customFormat="1" ht="14.25" customHeight="1">
      <c r="A18" s="163">
        <v>12</v>
      </c>
      <c r="B18" s="164" t="s">
        <v>1128</v>
      </c>
      <c r="C18" s="172" t="s">
        <v>180</v>
      </c>
      <c r="D18" s="173" t="s">
        <v>184</v>
      </c>
      <c r="E18" s="171" t="s">
        <v>12</v>
      </c>
      <c r="F18" s="174">
        <v>34944</v>
      </c>
      <c r="G18" s="175" t="s">
        <v>15</v>
      </c>
      <c r="H18" s="190">
        <v>5</v>
      </c>
      <c r="I18" s="192" t="str">
        <f t="shared" si="0"/>
        <v>D+</v>
      </c>
      <c r="J18" s="192">
        <f t="shared" si="1"/>
        <v>1.5</v>
      </c>
      <c r="K18" s="190">
        <v>7.5</v>
      </c>
      <c r="L18" s="192" t="str">
        <f t="shared" si="2"/>
        <v>B</v>
      </c>
      <c r="M18" s="192">
        <f t="shared" si="3"/>
        <v>3</v>
      </c>
      <c r="N18" s="344">
        <f t="shared" si="4"/>
        <v>2.4</v>
      </c>
      <c r="O18" s="201"/>
      <c r="P18" s="202">
        <f t="shared" si="5"/>
      </c>
    </row>
    <row r="19" spans="1:16" s="382" customFormat="1" ht="14.25" customHeight="1">
      <c r="A19" s="163">
        <v>13</v>
      </c>
      <c r="B19" s="164" t="s">
        <v>1129</v>
      </c>
      <c r="C19" s="172" t="s">
        <v>185</v>
      </c>
      <c r="D19" s="173" t="s">
        <v>186</v>
      </c>
      <c r="E19" s="171" t="s">
        <v>12</v>
      </c>
      <c r="F19" s="174" t="s">
        <v>187</v>
      </c>
      <c r="G19" s="175" t="s">
        <v>174</v>
      </c>
      <c r="H19" s="190">
        <v>5</v>
      </c>
      <c r="I19" s="192" t="str">
        <f t="shared" si="0"/>
        <v>D+</v>
      </c>
      <c r="J19" s="192">
        <f t="shared" si="1"/>
        <v>1.5</v>
      </c>
      <c r="K19" s="190">
        <v>6.5</v>
      </c>
      <c r="L19" s="192" t="str">
        <f t="shared" si="2"/>
        <v>C+</v>
      </c>
      <c r="M19" s="192">
        <f t="shared" si="3"/>
        <v>2.5</v>
      </c>
      <c r="N19" s="344">
        <f t="shared" si="4"/>
        <v>2.1</v>
      </c>
      <c r="O19" s="201"/>
      <c r="P19" s="202">
        <f t="shared" si="5"/>
      </c>
    </row>
    <row r="20" spans="1:16" s="382" customFormat="1" ht="14.25" customHeight="1">
      <c r="A20" s="163">
        <v>14</v>
      </c>
      <c r="B20" s="164" t="s">
        <v>1130</v>
      </c>
      <c r="C20" s="172" t="s">
        <v>188</v>
      </c>
      <c r="D20" s="173" t="s">
        <v>189</v>
      </c>
      <c r="E20" s="171" t="s">
        <v>12</v>
      </c>
      <c r="F20" s="174">
        <v>34603</v>
      </c>
      <c r="G20" s="175" t="s">
        <v>15</v>
      </c>
      <c r="H20" s="190">
        <v>6</v>
      </c>
      <c r="I20" s="192" t="str">
        <f t="shared" si="0"/>
        <v>C</v>
      </c>
      <c r="J20" s="192">
        <f t="shared" si="1"/>
        <v>2</v>
      </c>
      <c r="K20" s="190">
        <v>7.5</v>
      </c>
      <c r="L20" s="192" t="str">
        <f t="shared" si="2"/>
        <v>B</v>
      </c>
      <c r="M20" s="192">
        <f t="shared" si="3"/>
        <v>3</v>
      </c>
      <c r="N20" s="344">
        <f t="shared" si="4"/>
        <v>2.6</v>
      </c>
      <c r="O20" s="201"/>
      <c r="P20" s="202">
        <f t="shared" si="5"/>
      </c>
    </row>
    <row r="21" spans="1:16" s="382" customFormat="1" ht="14.25" customHeight="1">
      <c r="A21" s="163">
        <v>15</v>
      </c>
      <c r="B21" s="164" t="s">
        <v>1131</v>
      </c>
      <c r="C21" s="172" t="s">
        <v>190</v>
      </c>
      <c r="D21" s="173" t="s">
        <v>40</v>
      </c>
      <c r="E21" s="171" t="s">
        <v>12</v>
      </c>
      <c r="F21" s="174">
        <v>34839</v>
      </c>
      <c r="G21" s="175" t="s">
        <v>191</v>
      </c>
      <c r="H21" s="190">
        <v>6</v>
      </c>
      <c r="I21" s="192" t="str">
        <f t="shared" si="0"/>
        <v>C</v>
      </c>
      <c r="J21" s="192">
        <f t="shared" si="1"/>
        <v>2</v>
      </c>
      <c r="K21" s="190">
        <v>7</v>
      </c>
      <c r="L21" s="192" t="str">
        <f t="shared" si="2"/>
        <v>B</v>
      </c>
      <c r="M21" s="192">
        <f t="shared" si="3"/>
        <v>3</v>
      </c>
      <c r="N21" s="344">
        <f t="shared" si="4"/>
        <v>2.6</v>
      </c>
      <c r="O21" s="201"/>
      <c r="P21" s="202">
        <f t="shared" si="5"/>
      </c>
    </row>
    <row r="22" spans="1:16" s="382" customFormat="1" ht="14.25" customHeight="1">
      <c r="A22" s="163">
        <v>16</v>
      </c>
      <c r="B22" s="164" t="s">
        <v>1132</v>
      </c>
      <c r="C22" s="172" t="s">
        <v>18</v>
      </c>
      <c r="D22" s="173" t="s">
        <v>40</v>
      </c>
      <c r="E22" s="171" t="s">
        <v>12</v>
      </c>
      <c r="F22" s="174">
        <v>34849</v>
      </c>
      <c r="G22" s="175" t="s">
        <v>15</v>
      </c>
      <c r="H22" s="190">
        <v>5.5</v>
      </c>
      <c r="I22" s="192" t="str">
        <f t="shared" si="0"/>
        <v>C</v>
      </c>
      <c r="J22" s="192">
        <f t="shared" si="1"/>
        <v>2</v>
      </c>
      <c r="K22" s="190">
        <v>7.5</v>
      </c>
      <c r="L22" s="192" t="str">
        <f t="shared" si="2"/>
        <v>B</v>
      </c>
      <c r="M22" s="192">
        <f t="shared" si="3"/>
        <v>3</v>
      </c>
      <c r="N22" s="344">
        <f t="shared" si="4"/>
        <v>2.6</v>
      </c>
      <c r="O22" s="201"/>
      <c r="P22" s="202">
        <f t="shared" si="5"/>
      </c>
    </row>
    <row r="23" spans="1:16" s="382" customFormat="1" ht="14.25" customHeight="1">
      <c r="A23" s="163">
        <v>17</v>
      </c>
      <c r="B23" s="164" t="s">
        <v>1133</v>
      </c>
      <c r="C23" s="172" t="s">
        <v>192</v>
      </c>
      <c r="D23" s="173" t="s">
        <v>193</v>
      </c>
      <c r="E23" s="171" t="s">
        <v>10</v>
      </c>
      <c r="F23" s="174" t="s">
        <v>194</v>
      </c>
      <c r="G23" s="175" t="s">
        <v>15</v>
      </c>
      <c r="H23" s="190">
        <v>6</v>
      </c>
      <c r="I23" s="192" t="str">
        <f t="shared" si="0"/>
        <v>C</v>
      </c>
      <c r="J23" s="192">
        <f t="shared" si="1"/>
        <v>2</v>
      </c>
      <c r="K23" s="190">
        <v>6</v>
      </c>
      <c r="L23" s="192" t="str">
        <f t="shared" si="2"/>
        <v>C</v>
      </c>
      <c r="M23" s="192">
        <f t="shared" si="3"/>
        <v>2</v>
      </c>
      <c r="N23" s="344">
        <f t="shared" si="4"/>
        <v>2</v>
      </c>
      <c r="O23" s="201"/>
      <c r="P23" s="202">
        <f t="shared" si="5"/>
      </c>
    </row>
    <row r="24" spans="1:16" s="382" customFormat="1" ht="14.25" customHeight="1">
      <c r="A24" s="163">
        <v>18</v>
      </c>
      <c r="B24" s="164" t="s">
        <v>1134</v>
      </c>
      <c r="C24" s="172" t="s">
        <v>195</v>
      </c>
      <c r="D24" s="173" t="s">
        <v>196</v>
      </c>
      <c r="E24" s="171" t="s">
        <v>12</v>
      </c>
      <c r="F24" s="174" t="s">
        <v>62</v>
      </c>
      <c r="G24" s="175" t="s">
        <v>15</v>
      </c>
      <c r="H24" s="190">
        <v>5.5</v>
      </c>
      <c r="I24" s="192" t="str">
        <f t="shared" si="0"/>
        <v>C</v>
      </c>
      <c r="J24" s="192">
        <f t="shared" si="1"/>
        <v>2</v>
      </c>
      <c r="K24" s="190">
        <v>6.5</v>
      </c>
      <c r="L24" s="192" t="str">
        <f t="shared" si="2"/>
        <v>C+</v>
      </c>
      <c r="M24" s="192">
        <f t="shared" si="3"/>
        <v>2.5</v>
      </c>
      <c r="N24" s="344">
        <f t="shared" si="4"/>
        <v>2.3</v>
      </c>
      <c r="O24" s="201"/>
      <c r="P24" s="202">
        <f t="shared" si="5"/>
      </c>
    </row>
    <row r="25" spans="1:16" s="382" customFormat="1" ht="14.25" customHeight="1">
      <c r="A25" s="163">
        <v>19</v>
      </c>
      <c r="B25" s="165" t="s">
        <v>1135</v>
      </c>
      <c r="C25" s="263" t="s">
        <v>197</v>
      </c>
      <c r="D25" s="264" t="s">
        <v>196</v>
      </c>
      <c r="E25" s="245" t="s">
        <v>12</v>
      </c>
      <c r="F25" s="325" t="s">
        <v>42</v>
      </c>
      <c r="G25" s="265" t="s">
        <v>20</v>
      </c>
      <c r="H25" s="190"/>
      <c r="I25" s="192"/>
      <c r="J25" s="192"/>
      <c r="K25" s="190"/>
      <c r="L25" s="192"/>
      <c r="M25" s="192"/>
      <c r="N25" s="344"/>
      <c r="O25" s="201"/>
      <c r="P25" s="202" t="s">
        <v>1525</v>
      </c>
    </row>
    <row r="26" spans="1:16" s="382" customFormat="1" ht="14.25" customHeight="1">
      <c r="A26" s="163">
        <v>20</v>
      </c>
      <c r="B26" s="164" t="s">
        <v>1136</v>
      </c>
      <c r="C26" s="172" t="s">
        <v>171</v>
      </c>
      <c r="D26" s="173" t="s">
        <v>29</v>
      </c>
      <c r="E26" s="171" t="s">
        <v>12</v>
      </c>
      <c r="F26" s="174">
        <v>34852</v>
      </c>
      <c r="G26" s="175" t="s">
        <v>15</v>
      </c>
      <c r="H26" s="190">
        <v>6</v>
      </c>
      <c r="I26" s="192" t="str">
        <f t="shared" si="0"/>
        <v>C</v>
      </c>
      <c r="J26" s="192">
        <f t="shared" si="1"/>
        <v>2</v>
      </c>
      <c r="K26" s="190">
        <v>6.3</v>
      </c>
      <c r="L26" s="192" t="str">
        <f t="shared" si="2"/>
        <v>C</v>
      </c>
      <c r="M26" s="192">
        <f t="shared" si="3"/>
        <v>2</v>
      </c>
      <c r="N26" s="344">
        <f t="shared" si="4"/>
        <v>2</v>
      </c>
      <c r="O26" s="201"/>
      <c r="P26" s="202">
        <f aca="true" t="shared" si="6" ref="P26:P56">IF(COUNTIF(H26:O26,"F")+COUNTIF(H26:O26,"F+")&gt;0,"TL "&amp;COUNTIF(H26:O26,"F")+COUNTIF(H26:O26,"F+")&amp;" HP","")</f>
      </c>
    </row>
    <row r="27" spans="1:16" s="382" customFormat="1" ht="14.25" customHeight="1">
      <c r="A27" s="163">
        <v>21</v>
      </c>
      <c r="B27" s="164" t="s">
        <v>1137</v>
      </c>
      <c r="C27" s="172" t="s">
        <v>198</v>
      </c>
      <c r="D27" s="173" t="s">
        <v>29</v>
      </c>
      <c r="E27" s="171" t="s">
        <v>12</v>
      </c>
      <c r="F27" s="174" t="s">
        <v>199</v>
      </c>
      <c r="G27" s="175" t="s">
        <v>20</v>
      </c>
      <c r="H27" s="190">
        <v>6</v>
      </c>
      <c r="I27" s="192" t="str">
        <f t="shared" si="0"/>
        <v>C</v>
      </c>
      <c r="J27" s="192">
        <f t="shared" si="1"/>
        <v>2</v>
      </c>
      <c r="K27" s="190">
        <v>5.8</v>
      </c>
      <c r="L27" s="192" t="str">
        <f t="shared" si="2"/>
        <v>C</v>
      </c>
      <c r="M27" s="192">
        <f t="shared" si="3"/>
        <v>2</v>
      </c>
      <c r="N27" s="344">
        <f t="shared" si="4"/>
        <v>2</v>
      </c>
      <c r="O27" s="201"/>
      <c r="P27" s="202">
        <f t="shared" si="6"/>
      </c>
    </row>
    <row r="28" spans="1:18" s="382" customFormat="1" ht="14.25" customHeight="1">
      <c r="A28" s="163">
        <v>22</v>
      </c>
      <c r="B28" s="164" t="s">
        <v>1138</v>
      </c>
      <c r="C28" s="172" t="s">
        <v>200</v>
      </c>
      <c r="D28" s="173" t="s">
        <v>29</v>
      </c>
      <c r="E28" s="171" t="s">
        <v>12</v>
      </c>
      <c r="F28" s="174">
        <v>34541</v>
      </c>
      <c r="G28" s="175" t="s">
        <v>15</v>
      </c>
      <c r="H28" s="190">
        <v>5.5</v>
      </c>
      <c r="I28" s="192" t="str">
        <f t="shared" si="0"/>
        <v>C</v>
      </c>
      <c r="J28" s="192">
        <f t="shared" si="1"/>
        <v>2</v>
      </c>
      <c r="K28" s="190">
        <v>6</v>
      </c>
      <c r="L28" s="192" t="str">
        <f t="shared" si="2"/>
        <v>C</v>
      </c>
      <c r="M28" s="192">
        <f t="shared" si="3"/>
        <v>2</v>
      </c>
      <c r="N28" s="344">
        <f t="shared" si="4"/>
        <v>2</v>
      </c>
      <c r="O28" s="201"/>
      <c r="P28" s="202">
        <f t="shared" si="6"/>
      </c>
      <c r="R28" s="382" t="s">
        <v>1511</v>
      </c>
    </row>
    <row r="29" spans="1:16" s="382" customFormat="1" ht="14.25" customHeight="1">
      <c r="A29" s="163">
        <v>23</v>
      </c>
      <c r="B29" s="164" t="s">
        <v>1139</v>
      </c>
      <c r="C29" s="172" t="s">
        <v>200</v>
      </c>
      <c r="D29" s="173" t="s">
        <v>29</v>
      </c>
      <c r="E29" s="171" t="s">
        <v>12</v>
      </c>
      <c r="F29" s="174" t="s">
        <v>201</v>
      </c>
      <c r="G29" s="175" t="s">
        <v>15</v>
      </c>
      <c r="H29" s="190">
        <v>6.5</v>
      </c>
      <c r="I29" s="192" t="str">
        <f t="shared" si="0"/>
        <v>C+</v>
      </c>
      <c r="J29" s="192">
        <f t="shared" si="1"/>
        <v>2.5</v>
      </c>
      <c r="K29" s="190">
        <v>7</v>
      </c>
      <c r="L29" s="192" t="str">
        <f t="shared" si="2"/>
        <v>B</v>
      </c>
      <c r="M29" s="192">
        <f t="shared" si="3"/>
        <v>3</v>
      </c>
      <c r="N29" s="344">
        <f t="shared" si="4"/>
        <v>2.8</v>
      </c>
      <c r="O29" s="201"/>
      <c r="P29" s="202">
        <f t="shared" si="6"/>
      </c>
    </row>
    <row r="30" spans="1:16" s="382" customFormat="1" ht="14.25" customHeight="1">
      <c r="A30" s="163">
        <v>24</v>
      </c>
      <c r="B30" s="164" t="s">
        <v>1140</v>
      </c>
      <c r="C30" s="172" t="s">
        <v>202</v>
      </c>
      <c r="D30" s="173" t="s">
        <v>137</v>
      </c>
      <c r="E30" s="171" t="s">
        <v>12</v>
      </c>
      <c r="F30" s="174" t="s">
        <v>130</v>
      </c>
      <c r="G30" s="175" t="s">
        <v>15</v>
      </c>
      <c r="H30" s="190">
        <v>6</v>
      </c>
      <c r="I30" s="192" t="str">
        <f t="shared" si="0"/>
        <v>C</v>
      </c>
      <c r="J30" s="192">
        <f t="shared" si="1"/>
        <v>2</v>
      </c>
      <c r="K30" s="190">
        <v>7</v>
      </c>
      <c r="L30" s="192" t="str">
        <f t="shared" si="2"/>
        <v>B</v>
      </c>
      <c r="M30" s="192">
        <f t="shared" si="3"/>
        <v>3</v>
      </c>
      <c r="N30" s="344">
        <f t="shared" si="4"/>
        <v>2.6</v>
      </c>
      <c r="O30" s="201"/>
      <c r="P30" s="202">
        <f t="shared" si="6"/>
      </c>
    </row>
    <row r="31" spans="1:16" s="382" customFormat="1" ht="14.25" customHeight="1">
      <c r="A31" s="163">
        <v>25</v>
      </c>
      <c r="B31" s="164" t="s">
        <v>1141</v>
      </c>
      <c r="C31" s="172" t="s">
        <v>180</v>
      </c>
      <c r="D31" s="173" t="s">
        <v>11</v>
      </c>
      <c r="E31" s="171" t="s">
        <v>12</v>
      </c>
      <c r="F31" s="174" t="s">
        <v>98</v>
      </c>
      <c r="G31" s="175" t="s">
        <v>15</v>
      </c>
      <c r="H31" s="190">
        <v>6.5</v>
      </c>
      <c r="I31" s="192" t="str">
        <f t="shared" si="0"/>
        <v>C+</v>
      </c>
      <c r="J31" s="192">
        <f t="shared" si="1"/>
        <v>2.5</v>
      </c>
      <c r="K31" s="190">
        <v>7</v>
      </c>
      <c r="L31" s="192" t="str">
        <f t="shared" si="2"/>
        <v>B</v>
      </c>
      <c r="M31" s="192">
        <f t="shared" si="3"/>
        <v>3</v>
      </c>
      <c r="N31" s="344">
        <f t="shared" si="4"/>
        <v>2.8</v>
      </c>
      <c r="O31" s="201"/>
      <c r="P31" s="202">
        <f t="shared" si="6"/>
      </c>
    </row>
    <row r="32" spans="1:16" s="382" customFormat="1" ht="14.25" customHeight="1">
      <c r="A32" s="163">
        <v>26</v>
      </c>
      <c r="B32" s="164" t="s">
        <v>1142</v>
      </c>
      <c r="C32" s="172" t="s">
        <v>203</v>
      </c>
      <c r="D32" s="173" t="s">
        <v>204</v>
      </c>
      <c r="E32" s="171" t="s">
        <v>12</v>
      </c>
      <c r="F32" s="174" t="s">
        <v>79</v>
      </c>
      <c r="G32" s="175" t="s">
        <v>205</v>
      </c>
      <c r="H32" s="190">
        <v>7</v>
      </c>
      <c r="I32" s="192" t="str">
        <f t="shared" si="0"/>
        <v>B</v>
      </c>
      <c r="J32" s="192">
        <f t="shared" si="1"/>
        <v>3</v>
      </c>
      <c r="K32" s="190">
        <v>7</v>
      </c>
      <c r="L32" s="192" t="str">
        <f t="shared" si="2"/>
        <v>B</v>
      </c>
      <c r="M32" s="192">
        <f t="shared" si="3"/>
        <v>3</v>
      </c>
      <c r="N32" s="344">
        <f t="shared" si="4"/>
        <v>3</v>
      </c>
      <c r="O32" s="201"/>
      <c r="P32" s="202">
        <f t="shared" si="6"/>
      </c>
    </row>
    <row r="33" spans="1:16" s="382" customFormat="1" ht="14.25" customHeight="1">
      <c r="A33" s="163">
        <v>27</v>
      </c>
      <c r="B33" s="164" t="s">
        <v>1143</v>
      </c>
      <c r="C33" s="172" t="s">
        <v>206</v>
      </c>
      <c r="D33" s="173" t="s">
        <v>207</v>
      </c>
      <c r="E33" s="171" t="s">
        <v>10</v>
      </c>
      <c r="F33" s="174">
        <v>34881</v>
      </c>
      <c r="G33" s="175" t="s">
        <v>15</v>
      </c>
      <c r="H33" s="190">
        <v>5</v>
      </c>
      <c r="I33" s="192" t="str">
        <f t="shared" si="0"/>
        <v>D+</v>
      </c>
      <c r="J33" s="192">
        <f t="shared" si="1"/>
        <v>1.5</v>
      </c>
      <c r="K33" s="190">
        <v>6</v>
      </c>
      <c r="L33" s="192" t="str">
        <f t="shared" si="2"/>
        <v>C</v>
      </c>
      <c r="M33" s="192">
        <f t="shared" si="3"/>
        <v>2</v>
      </c>
      <c r="N33" s="344">
        <f t="shared" si="4"/>
        <v>1.8</v>
      </c>
      <c r="O33" s="201"/>
      <c r="P33" s="202">
        <f t="shared" si="6"/>
      </c>
    </row>
    <row r="34" spans="1:16" s="382" customFormat="1" ht="14.25" customHeight="1">
      <c r="A34" s="163">
        <v>28</v>
      </c>
      <c r="B34" s="164" t="s">
        <v>1144</v>
      </c>
      <c r="C34" s="172" t="s">
        <v>208</v>
      </c>
      <c r="D34" s="173" t="s">
        <v>21</v>
      </c>
      <c r="E34" s="171" t="s">
        <v>12</v>
      </c>
      <c r="F34" s="174">
        <v>34819</v>
      </c>
      <c r="G34" s="175" t="s">
        <v>13</v>
      </c>
      <c r="H34" s="190">
        <v>8.5</v>
      </c>
      <c r="I34" s="192" t="str">
        <f t="shared" si="0"/>
        <v>A</v>
      </c>
      <c r="J34" s="192">
        <f t="shared" si="1"/>
        <v>4</v>
      </c>
      <c r="K34" s="190">
        <v>8.5</v>
      </c>
      <c r="L34" s="192" t="str">
        <f t="shared" si="2"/>
        <v>A</v>
      </c>
      <c r="M34" s="192">
        <f t="shared" si="3"/>
        <v>4</v>
      </c>
      <c r="N34" s="344">
        <f t="shared" si="4"/>
        <v>4</v>
      </c>
      <c r="O34" s="201"/>
      <c r="P34" s="202">
        <f t="shared" si="6"/>
      </c>
    </row>
    <row r="35" spans="1:16" s="382" customFormat="1" ht="14.25" customHeight="1">
      <c r="A35" s="163">
        <v>29</v>
      </c>
      <c r="B35" s="164" t="s">
        <v>1145</v>
      </c>
      <c r="C35" s="172" t="s">
        <v>171</v>
      </c>
      <c r="D35" s="173" t="s">
        <v>21</v>
      </c>
      <c r="E35" s="171" t="s">
        <v>12</v>
      </c>
      <c r="F35" s="174">
        <v>34785</v>
      </c>
      <c r="G35" s="175" t="s">
        <v>174</v>
      </c>
      <c r="H35" s="190">
        <v>5.5</v>
      </c>
      <c r="I35" s="192" t="str">
        <f t="shared" si="0"/>
        <v>C</v>
      </c>
      <c r="J35" s="192">
        <f t="shared" si="1"/>
        <v>2</v>
      </c>
      <c r="K35" s="190">
        <v>7.3</v>
      </c>
      <c r="L35" s="192" t="str">
        <f t="shared" si="2"/>
        <v>B</v>
      </c>
      <c r="M35" s="192">
        <f t="shared" si="3"/>
        <v>3</v>
      </c>
      <c r="N35" s="344">
        <f t="shared" si="4"/>
        <v>2.6</v>
      </c>
      <c r="O35" s="201"/>
      <c r="P35" s="202">
        <f t="shared" si="6"/>
      </c>
    </row>
    <row r="36" spans="1:16" s="382" customFormat="1" ht="14.25" customHeight="1">
      <c r="A36" s="163">
        <v>30</v>
      </c>
      <c r="B36" s="164" t="s">
        <v>1146</v>
      </c>
      <c r="C36" s="172" t="s">
        <v>209</v>
      </c>
      <c r="D36" s="173" t="s">
        <v>24</v>
      </c>
      <c r="E36" s="171" t="s">
        <v>12</v>
      </c>
      <c r="F36" s="174" t="s">
        <v>210</v>
      </c>
      <c r="G36" s="175" t="s">
        <v>13</v>
      </c>
      <c r="H36" s="190">
        <v>8</v>
      </c>
      <c r="I36" s="192" t="str">
        <f t="shared" si="0"/>
        <v>B+</v>
      </c>
      <c r="J36" s="192">
        <f t="shared" si="1"/>
        <v>3.5</v>
      </c>
      <c r="K36" s="190">
        <v>8.5</v>
      </c>
      <c r="L36" s="192" t="str">
        <f t="shared" si="2"/>
        <v>A</v>
      </c>
      <c r="M36" s="192">
        <f t="shared" si="3"/>
        <v>4</v>
      </c>
      <c r="N36" s="344">
        <f t="shared" si="4"/>
        <v>3.8</v>
      </c>
      <c r="O36" s="201"/>
      <c r="P36" s="202">
        <f t="shared" si="6"/>
      </c>
    </row>
    <row r="37" spans="1:16" s="382" customFormat="1" ht="14.25" customHeight="1">
      <c r="A37" s="163">
        <v>31</v>
      </c>
      <c r="B37" s="164" t="s">
        <v>1147</v>
      </c>
      <c r="C37" s="172" t="s">
        <v>211</v>
      </c>
      <c r="D37" s="173" t="s">
        <v>24</v>
      </c>
      <c r="E37" s="171" t="s">
        <v>12</v>
      </c>
      <c r="F37" s="174">
        <v>34940</v>
      </c>
      <c r="G37" s="175" t="s">
        <v>15</v>
      </c>
      <c r="H37" s="190">
        <v>8.3</v>
      </c>
      <c r="I37" s="192" t="str">
        <f t="shared" si="0"/>
        <v>B+</v>
      </c>
      <c r="J37" s="192">
        <f t="shared" si="1"/>
        <v>3.5</v>
      </c>
      <c r="K37" s="190">
        <v>8.5</v>
      </c>
      <c r="L37" s="192" t="str">
        <f t="shared" si="2"/>
        <v>A</v>
      </c>
      <c r="M37" s="192">
        <f t="shared" si="3"/>
        <v>4</v>
      </c>
      <c r="N37" s="344">
        <f t="shared" si="4"/>
        <v>3.8</v>
      </c>
      <c r="O37" s="201"/>
      <c r="P37" s="202">
        <f t="shared" si="6"/>
      </c>
    </row>
    <row r="38" spans="1:16" s="382" customFormat="1" ht="14.25" customHeight="1">
      <c r="A38" s="163">
        <v>32</v>
      </c>
      <c r="B38" s="164" t="s">
        <v>1148</v>
      </c>
      <c r="C38" s="172" t="s">
        <v>180</v>
      </c>
      <c r="D38" s="173" t="s">
        <v>24</v>
      </c>
      <c r="E38" s="171" t="s">
        <v>12</v>
      </c>
      <c r="F38" s="174">
        <v>34967</v>
      </c>
      <c r="G38" s="175" t="s">
        <v>20</v>
      </c>
      <c r="H38" s="190">
        <v>6.8</v>
      </c>
      <c r="I38" s="192" t="str">
        <f t="shared" si="0"/>
        <v>C+</v>
      </c>
      <c r="J38" s="192">
        <f t="shared" si="1"/>
        <v>2.5</v>
      </c>
      <c r="K38" s="190">
        <v>8</v>
      </c>
      <c r="L38" s="192" t="str">
        <f t="shared" si="2"/>
        <v>B+</v>
      </c>
      <c r="M38" s="192">
        <f t="shared" si="3"/>
        <v>3.5</v>
      </c>
      <c r="N38" s="344">
        <f t="shared" si="4"/>
        <v>3.1</v>
      </c>
      <c r="O38" s="201"/>
      <c r="P38" s="202">
        <f t="shared" si="6"/>
      </c>
    </row>
    <row r="39" spans="1:17" s="382" customFormat="1" ht="14.25" customHeight="1">
      <c r="A39" s="163">
        <v>33</v>
      </c>
      <c r="B39" s="164" t="s">
        <v>1149</v>
      </c>
      <c r="C39" s="172" t="s">
        <v>212</v>
      </c>
      <c r="D39" s="173" t="s">
        <v>140</v>
      </c>
      <c r="E39" s="171" t="s">
        <v>12</v>
      </c>
      <c r="F39" s="174">
        <v>34566</v>
      </c>
      <c r="G39" s="175" t="s">
        <v>15</v>
      </c>
      <c r="H39" s="190">
        <v>7</v>
      </c>
      <c r="I39" s="192" t="str">
        <f t="shared" si="0"/>
        <v>B</v>
      </c>
      <c r="J39" s="192">
        <f t="shared" si="1"/>
        <v>3</v>
      </c>
      <c r="K39" s="190">
        <v>5.3</v>
      </c>
      <c r="L39" s="192" t="str">
        <f t="shared" si="2"/>
        <v>D+</v>
      </c>
      <c r="M39" s="192">
        <f t="shared" si="3"/>
        <v>1.5</v>
      </c>
      <c r="N39" s="344">
        <f t="shared" si="4"/>
        <v>2.1</v>
      </c>
      <c r="O39" s="201"/>
      <c r="P39" s="202">
        <f t="shared" si="6"/>
      </c>
      <c r="Q39" s="382">
        <v>1</v>
      </c>
    </row>
    <row r="40" spans="1:16" s="382" customFormat="1" ht="14.25" customHeight="1">
      <c r="A40" s="163">
        <v>34</v>
      </c>
      <c r="B40" s="164" t="s">
        <v>1150</v>
      </c>
      <c r="C40" s="172" t="s">
        <v>213</v>
      </c>
      <c r="D40" s="173" t="s">
        <v>94</v>
      </c>
      <c r="E40" s="171" t="s">
        <v>12</v>
      </c>
      <c r="F40" s="174">
        <v>34912</v>
      </c>
      <c r="G40" s="175" t="s">
        <v>20</v>
      </c>
      <c r="H40" s="190">
        <v>6.3</v>
      </c>
      <c r="I40" s="192" t="str">
        <f t="shared" si="0"/>
        <v>C</v>
      </c>
      <c r="J40" s="192">
        <f t="shared" si="1"/>
        <v>2</v>
      </c>
      <c r="K40" s="190">
        <v>7.5</v>
      </c>
      <c r="L40" s="192" t="str">
        <f t="shared" si="2"/>
        <v>B</v>
      </c>
      <c r="M40" s="192">
        <f t="shared" si="3"/>
        <v>3</v>
      </c>
      <c r="N40" s="344">
        <f t="shared" si="4"/>
        <v>2.6</v>
      </c>
      <c r="O40" s="201"/>
      <c r="P40" s="202">
        <f t="shared" si="6"/>
      </c>
    </row>
    <row r="41" spans="1:16" s="383" customFormat="1" ht="14.25" customHeight="1">
      <c r="A41" s="176">
        <v>35</v>
      </c>
      <c r="B41" s="164" t="s">
        <v>1151</v>
      </c>
      <c r="C41" s="256" t="s">
        <v>214</v>
      </c>
      <c r="D41" s="257" t="s">
        <v>141</v>
      </c>
      <c r="E41" s="315" t="s">
        <v>10</v>
      </c>
      <c r="F41" s="326" t="s">
        <v>68</v>
      </c>
      <c r="G41" s="258" t="s">
        <v>15</v>
      </c>
      <c r="H41" s="190">
        <v>5.5</v>
      </c>
      <c r="I41" s="260" t="str">
        <f t="shared" si="0"/>
        <v>C</v>
      </c>
      <c r="J41" s="260">
        <f t="shared" si="1"/>
        <v>2</v>
      </c>
      <c r="K41" s="190">
        <v>7</v>
      </c>
      <c r="L41" s="260" t="str">
        <f t="shared" si="2"/>
        <v>B</v>
      </c>
      <c r="M41" s="260">
        <f t="shared" si="3"/>
        <v>3</v>
      </c>
      <c r="N41" s="344">
        <f t="shared" si="4"/>
        <v>2.6</v>
      </c>
      <c r="O41" s="215"/>
      <c r="P41" s="223">
        <f t="shared" si="6"/>
      </c>
    </row>
    <row r="42" spans="1:16" s="382" customFormat="1" ht="14.25" customHeight="1">
      <c r="A42" s="266">
        <v>36</v>
      </c>
      <c r="B42" s="164" t="s">
        <v>1152</v>
      </c>
      <c r="C42" s="158" t="s">
        <v>215</v>
      </c>
      <c r="D42" s="159" t="s">
        <v>216</v>
      </c>
      <c r="E42" s="160" t="s">
        <v>12</v>
      </c>
      <c r="F42" s="161" t="s">
        <v>42</v>
      </c>
      <c r="G42" s="162" t="s">
        <v>20</v>
      </c>
      <c r="H42" s="190">
        <v>5</v>
      </c>
      <c r="I42" s="192" t="str">
        <f t="shared" si="0"/>
        <v>D+</v>
      </c>
      <c r="J42" s="192">
        <f t="shared" si="1"/>
        <v>1.5</v>
      </c>
      <c r="K42" s="190">
        <v>8</v>
      </c>
      <c r="L42" s="192" t="str">
        <f t="shared" si="2"/>
        <v>B+</v>
      </c>
      <c r="M42" s="192">
        <f t="shared" si="3"/>
        <v>3.5</v>
      </c>
      <c r="N42" s="344">
        <f t="shared" si="4"/>
        <v>2.7</v>
      </c>
      <c r="O42" s="192"/>
      <c r="P42" s="202">
        <f t="shared" si="6"/>
      </c>
    </row>
    <row r="43" spans="1:16" s="382" customFormat="1" ht="14.25" customHeight="1">
      <c r="A43" s="163">
        <v>37</v>
      </c>
      <c r="B43" s="164" t="s">
        <v>1153</v>
      </c>
      <c r="C43" s="172" t="s">
        <v>169</v>
      </c>
      <c r="D43" s="173" t="s">
        <v>142</v>
      </c>
      <c r="E43" s="171" t="s">
        <v>12</v>
      </c>
      <c r="F43" s="174">
        <v>34967</v>
      </c>
      <c r="G43" s="175" t="s">
        <v>15</v>
      </c>
      <c r="H43" s="190">
        <v>6.5</v>
      </c>
      <c r="I43" s="192" t="str">
        <f t="shared" si="0"/>
        <v>C+</v>
      </c>
      <c r="J43" s="192">
        <f t="shared" si="1"/>
        <v>2.5</v>
      </c>
      <c r="K43" s="190">
        <v>7.8</v>
      </c>
      <c r="L43" s="192" t="str">
        <f t="shared" si="2"/>
        <v>B</v>
      </c>
      <c r="M43" s="192">
        <f t="shared" si="3"/>
        <v>3</v>
      </c>
      <c r="N43" s="344">
        <f t="shared" si="4"/>
        <v>2.8</v>
      </c>
      <c r="O43" s="201"/>
      <c r="P43" s="202">
        <f t="shared" si="6"/>
      </c>
    </row>
    <row r="44" spans="1:16" s="382" customFormat="1" ht="14.25" customHeight="1">
      <c r="A44" s="163">
        <v>38</v>
      </c>
      <c r="B44" s="164" t="s">
        <v>1154</v>
      </c>
      <c r="C44" s="172" t="s">
        <v>89</v>
      </c>
      <c r="D44" s="173" t="s">
        <v>217</v>
      </c>
      <c r="E44" s="171" t="s">
        <v>12</v>
      </c>
      <c r="F44" s="174">
        <v>34946</v>
      </c>
      <c r="G44" s="175" t="s">
        <v>15</v>
      </c>
      <c r="H44" s="190">
        <v>6.8</v>
      </c>
      <c r="I44" s="192" t="str">
        <f t="shared" si="0"/>
        <v>C+</v>
      </c>
      <c r="J44" s="192">
        <f t="shared" si="1"/>
        <v>2.5</v>
      </c>
      <c r="K44" s="190">
        <v>7.3</v>
      </c>
      <c r="L44" s="192" t="str">
        <f t="shared" si="2"/>
        <v>B</v>
      </c>
      <c r="M44" s="192">
        <f t="shared" si="3"/>
        <v>3</v>
      </c>
      <c r="N44" s="344">
        <f t="shared" si="4"/>
        <v>2.8</v>
      </c>
      <c r="O44" s="201"/>
      <c r="P44" s="202">
        <f t="shared" si="6"/>
      </c>
    </row>
    <row r="45" spans="1:16" s="382" customFormat="1" ht="14.25" customHeight="1">
      <c r="A45" s="163">
        <v>39</v>
      </c>
      <c r="B45" s="164" t="s">
        <v>1155</v>
      </c>
      <c r="C45" s="172" t="s">
        <v>218</v>
      </c>
      <c r="D45" s="173" t="s">
        <v>217</v>
      </c>
      <c r="E45" s="171" t="s">
        <v>12</v>
      </c>
      <c r="F45" s="174">
        <v>34927</v>
      </c>
      <c r="G45" s="175" t="s">
        <v>15</v>
      </c>
      <c r="H45" s="190">
        <v>7.8</v>
      </c>
      <c r="I45" s="192" t="str">
        <f t="shared" si="0"/>
        <v>B</v>
      </c>
      <c r="J45" s="192">
        <f t="shared" si="1"/>
        <v>3</v>
      </c>
      <c r="K45" s="190">
        <v>8.3</v>
      </c>
      <c r="L45" s="192" t="str">
        <f t="shared" si="2"/>
        <v>B+</v>
      </c>
      <c r="M45" s="192">
        <f t="shared" si="3"/>
        <v>3.5</v>
      </c>
      <c r="N45" s="344">
        <f t="shared" si="4"/>
        <v>3.3</v>
      </c>
      <c r="O45" s="201"/>
      <c r="P45" s="202">
        <f t="shared" si="6"/>
      </c>
    </row>
    <row r="46" spans="1:16" s="382" customFormat="1" ht="14.25" customHeight="1">
      <c r="A46" s="163">
        <v>40</v>
      </c>
      <c r="B46" s="164" t="s">
        <v>1156</v>
      </c>
      <c r="C46" s="172" t="s">
        <v>197</v>
      </c>
      <c r="D46" s="173" t="s">
        <v>219</v>
      </c>
      <c r="E46" s="171" t="s">
        <v>12</v>
      </c>
      <c r="F46" s="174" t="s">
        <v>220</v>
      </c>
      <c r="G46" s="175" t="s">
        <v>20</v>
      </c>
      <c r="H46" s="190">
        <v>7</v>
      </c>
      <c r="I46" s="192" t="str">
        <f t="shared" si="0"/>
        <v>B</v>
      </c>
      <c r="J46" s="192">
        <f t="shared" si="1"/>
        <v>3</v>
      </c>
      <c r="K46" s="190">
        <v>6.5</v>
      </c>
      <c r="L46" s="192" t="str">
        <f t="shared" si="2"/>
        <v>C+</v>
      </c>
      <c r="M46" s="192">
        <f t="shared" si="3"/>
        <v>2.5</v>
      </c>
      <c r="N46" s="344">
        <f t="shared" si="4"/>
        <v>2.7</v>
      </c>
      <c r="O46" s="201"/>
      <c r="P46" s="202">
        <f t="shared" si="6"/>
      </c>
    </row>
    <row r="47" spans="1:16" s="382" customFormat="1" ht="14.25" customHeight="1">
      <c r="A47" s="163">
        <v>41</v>
      </c>
      <c r="B47" s="164" t="s">
        <v>1157</v>
      </c>
      <c r="C47" s="172" t="s">
        <v>221</v>
      </c>
      <c r="D47" s="173" t="s">
        <v>27</v>
      </c>
      <c r="E47" s="171" t="s">
        <v>12</v>
      </c>
      <c r="F47" s="174" t="s">
        <v>222</v>
      </c>
      <c r="G47" s="175" t="s">
        <v>15</v>
      </c>
      <c r="H47" s="190">
        <v>4.5</v>
      </c>
      <c r="I47" s="192" t="str">
        <f t="shared" si="0"/>
        <v>D</v>
      </c>
      <c r="J47" s="192">
        <f t="shared" si="1"/>
        <v>1</v>
      </c>
      <c r="K47" s="190">
        <v>6.5</v>
      </c>
      <c r="L47" s="192" t="str">
        <f t="shared" si="2"/>
        <v>C+</v>
      </c>
      <c r="M47" s="192">
        <f t="shared" si="3"/>
        <v>2.5</v>
      </c>
      <c r="N47" s="344">
        <f t="shared" si="4"/>
        <v>1.9</v>
      </c>
      <c r="O47" s="201"/>
      <c r="P47" s="202">
        <f t="shared" si="6"/>
      </c>
    </row>
    <row r="48" spans="1:16" s="382" customFormat="1" ht="14.25" customHeight="1">
      <c r="A48" s="163">
        <v>42</v>
      </c>
      <c r="B48" s="164" t="s">
        <v>1158</v>
      </c>
      <c r="C48" s="172" t="s">
        <v>218</v>
      </c>
      <c r="D48" s="173" t="s">
        <v>224</v>
      </c>
      <c r="E48" s="171" t="s">
        <v>12</v>
      </c>
      <c r="F48" s="174" t="s">
        <v>122</v>
      </c>
      <c r="G48" s="175" t="s">
        <v>15</v>
      </c>
      <c r="H48" s="190">
        <v>4.3</v>
      </c>
      <c r="I48" s="192" t="str">
        <f t="shared" si="0"/>
        <v>D</v>
      </c>
      <c r="J48" s="192">
        <f t="shared" si="1"/>
        <v>1</v>
      </c>
      <c r="K48" s="190">
        <v>7.5</v>
      </c>
      <c r="L48" s="192" t="str">
        <f t="shared" si="2"/>
        <v>B</v>
      </c>
      <c r="M48" s="192">
        <f t="shared" si="3"/>
        <v>3</v>
      </c>
      <c r="N48" s="344">
        <f t="shared" si="4"/>
        <v>2.2</v>
      </c>
      <c r="O48" s="201"/>
      <c r="P48" s="202">
        <f t="shared" si="6"/>
      </c>
    </row>
    <row r="49" spans="1:16" s="382" customFormat="1" ht="14.25" customHeight="1">
      <c r="A49" s="163">
        <v>43</v>
      </c>
      <c r="B49" s="164" t="s">
        <v>1159</v>
      </c>
      <c r="C49" s="172" t="s">
        <v>225</v>
      </c>
      <c r="D49" s="173" t="s">
        <v>226</v>
      </c>
      <c r="E49" s="171" t="s">
        <v>12</v>
      </c>
      <c r="F49" s="174">
        <v>34522</v>
      </c>
      <c r="G49" s="175" t="s">
        <v>20</v>
      </c>
      <c r="H49" s="190">
        <v>5.8</v>
      </c>
      <c r="I49" s="192" t="str">
        <f t="shared" si="0"/>
        <v>C</v>
      </c>
      <c r="J49" s="192">
        <f t="shared" si="1"/>
        <v>2</v>
      </c>
      <c r="K49" s="190">
        <v>6.8</v>
      </c>
      <c r="L49" s="192" t="str">
        <f t="shared" si="2"/>
        <v>C+</v>
      </c>
      <c r="M49" s="192">
        <f t="shared" si="3"/>
        <v>2.5</v>
      </c>
      <c r="N49" s="344">
        <f t="shared" si="4"/>
        <v>2.3</v>
      </c>
      <c r="O49" s="201"/>
      <c r="P49" s="202">
        <f t="shared" si="6"/>
      </c>
    </row>
    <row r="50" spans="1:16" s="382" customFormat="1" ht="14.25" customHeight="1">
      <c r="A50" s="163">
        <v>44</v>
      </c>
      <c r="B50" s="164" t="s">
        <v>1160</v>
      </c>
      <c r="C50" s="172" t="s">
        <v>227</v>
      </c>
      <c r="D50" s="173" t="s">
        <v>99</v>
      </c>
      <c r="E50" s="171" t="s">
        <v>12</v>
      </c>
      <c r="F50" s="174">
        <v>34882</v>
      </c>
      <c r="G50" s="175" t="s">
        <v>15</v>
      </c>
      <c r="H50" s="190">
        <v>5</v>
      </c>
      <c r="I50" s="192" t="str">
        <f t="shared" si="0"/>
        <v>D+</v>
      </c>
      <c r="J50" s="192">
        <f t="shared" si="1"/>
        <v>1.5</v>
      </c>
      <c r="K50" s="190">
        <v>8</v>
      </c>
      <c r="L50" s="192" t="str">
        <f t="shared" si="2"/>
        <v>B+</v>
      </c>
      <c r="M50" s="192">
        <f t="shared" si="3"/>
        <v>3.5</v>
      </c>
      <c r="N50" s="344">
        <f t="shared" si="4"/>
        <v>2.7</v>
      </c>
      <c r="O50" s="201"/>
      <c r="P50" s="202">
        <f t="shared" si="6"/>
      </c>
    </row>
    <row r="51" spans="1:16" s="382" customFormat="1" ht="14.25" customHeight="1">
      <c r="A51" s="163">
        <v>45</v>
      </c>
      <c r="B51" s="164" t="s">
        <v>1161</v>
      </c>
      <c r="C51" s="172" t="s">
        <v>227</v>
      </c>
      <c r="D51" s="173" t="s">
        <v>228</v>
      </c>
      <c r="E51" s="171" t="s">
        <v>12</v>
      </c>
      <c r="F51" s="174" t="s">
        <v>229</v>
      </c>
      <c r="G51" s="175" t="s">
        <v>15</v>
      </c>
      <c r="H51" s="190">
        <v>7</v>
      </c>
      <c r="I51" s="192" t="str">
        <f t="shared" si="0"/>
        <v>B</v>
      </c>
      <c r="J51" s="192">
        <f t="shared" si="1"/>
        <v>3</v>
      </c>
      <c r="K51" s="190">
        <v>7</v>
      </c>
      <c r="L51" s="192" t="str">
        <f t="shared" si="2"/>
        <v>B</v>
      </c>
      <c r="M51" s="192">
        <f t="shared" si="3"/>
        <v>3</v>
      </c>
      <c r="N51" s="344">
        <f t="shared" si="4"/>
        <v>3</v>
      </c>
      <c r="O51" s="201"/>
      <c r="P51" s="202">
        <f t="shared" si="6"/>
      </c>
    </row>
    <row r="52" spans="1:16" s="382" customFormat="1" ht="14.25" customHeight="1">
      <c r="A52" s="163">
        <v>46</v>
      </c>
      <c r="B52" s="164" t="s">
        <v>1162</v>
      </c>
      <c r="C52" s="172" t="s">
        <v>230</v>
      </c>
      <c r="D52" s="173" t="s">
        <v>148</v>
      </c>
      <c r="E52" s="171" t="s">
        <v>12</v>
      </c>
      <c r="F52" s="174" t="s">
        <v>231</v>
      </c>
      <c r="G52" s="175" t="s">
        <v>15</v>
      </c>
      <c r="H52" s="190">
        <v>7.8</v>
      </c>
      <c r="I52" s="192" t="str">
        <f t="shared" si="0"/>
        <v>B</v>
      </c>
      <c r="J52" s="192">
        <f t="shared" si="1"/>
        <v>3</v>
      </c>
      <c r="K52" s="190">
        <v>8.3</v>
      </c>
      <c r="L52" s="192" t="str">
        <f t="shared" si="2"/>
        <v>B+</v>
      </c>
      <c r="M52" s="192">
        <f t="shared" si="3"/>
        <v>3.5</v>
      </c>
      <c r="N52" s="344">
        <f t="shared" si="4"/>
        <v>3.3</v>
      </c>
      <c r="O52" s="201"/>
      <c r="P52" s="202">
        <f t="shared" si="6"/>
      </c>
    </row>
    <row r="53" spans="1:16" s="382" customFormat="1" ht="14.25" customHeight="1">
      <c r="A53" s="163">
        <v>47</v>
      </c>
      <c r="B53" s="164" t="s">
        <v>1163</v>
      </c>
      <c r="C53" s="172" t="s">
        <v>180</v>
      </c>
      <c r="D53" s="173" t="s">
        <v>232</v>
      </c>
      <c r="E53" s="171" t="s">
        <v>12</v>
      </c>
      <c r="F53" s="174" t="s">
        <v>233</v>
      </c>
      <c r="G53" s="175" t="s">
        <v>20</v>
      </c>
      <c r="H53" s="190">
        <v>7.3</v>
      </c>
      <c r="I53" s="192" t="str">
        <f t="shared" si="0"/>
        <v>B</v>
      </c>
      <c r="J53" s="192">
        <f t="shared" si="1"/>
        <v>3</v>
      </c>
      <c r="K53" s="190">
        <v>7</v>
      </c>
      <c r="L53" s="192" t="str">
        <f t="shared" si="2"/>
        <v>B</v>
      </c>
      <c r="M53" s="192">
        <f t="shared" si="3"/>
        <v>3</v>
      </c>
      <c r="N53" s="344">
        <f t="shared" si="4"/>
        <v>3</v>
      </c>
      <c r="O53" s="201"/>
      <c r="P53" s="202">
        <f t="shared" si="6"/>
      </c>
    </row>
    <row r="54" spans="1:16" s="382" customFormat="1" ht="14.25" customHeight="1">
      <c r="A54" s="163">
        <v>48</v>
      </c>
      <c r="B54" s="164" t="s">
        <v>1164</v>
      </c>
      <c r="C54" s="172" t="s">
        <v>234</v>
      </c>
      <c r="D54" s="173" t="s">
        <v>235</v>
      </c>
      <c r="E54" s="171" t="s">
        <v>12</v>
      </c>
      <c r="F54" s="174">
        <v>34524</v>
      </c>
      <c r="G54" s="175" t="s">
        <v>15</v>
      </c>
      <c r="H54" s="190">
        <v>7</v>
      </c>
      <c r="I54" s="192" t="str">
        <f t="shared" si="0"/>
        <v>B</v>
      </c>
      <c r="J54" s="192">
        <f t="shared" si="1"/>
        <v>3</v>
      </c>
      <c r="K54" s="190">
        <v>8</v>
      </c>
      <c r="L54" s="192" t="str">
        <f t="shared" si="2"/>
        <v>B+</v>
      </c>
      <c r="M54" s="192">
        <f t="shared" si="3"/>
        <v>3.5</v>
      </c>
      <c r="N54" s="344">
        <f t="shared" si="4"/>
        <v>3.3</v>
      </c>
      <c r="O54" s="201"/>
      <c r="P54" s="202">
        <f t="shared" si="6"/>
      </c>
    </row>
    <row r="55" spans="1:16" s="382" customFormat="1" ht="14.25" customHeight="1">
      <c r="A55" s="163">
        <v>49</v>
      </c>
      <c r="B55" s="164" t="s">
        <v>1486</v>
      </c>
      <c r="C55" s="172" t="s">
        <v>236</v>
      </c>
      <c r="D55" s="173" t="s">
        <v>237</v>
      </c>
      <c r="E55" s="171" t="s">
        <v>10</v>
      </c>
      <c r="F55" s="174">
        <v>34079</v>
      </c>
      <c r="G55" s="175" t="s">
        <v>238</v>
      </c>
      <c r="H55" s="190">
        <v>4.5</v>
      </c>
      <c r="I55" s="192" t="str">
        <f t="shared" si="0"/>
        <v>D</v>
      </c>
      <c r="J55" s="192">
        <f t="shared" si="1"/>
        <v>1</v>
      </c>
      <c r="K55" s="190">
        <v>6.3</v>
      </c>
      <c r="L55" s="192" t="str">
        <f t="shared" si="2"/>
        <v>C</v>
      </c>
      <c r="M55" s="192">
        <f t="shared" si="3"/>
        <v>2</v>
      </c>
      <c r="N55" s="344">
        <f t="shared" si="4"/>
        <v>1.6</v>
      </c>
      <c r="O55" s="201"/>
      <c r="P55" s="202">
        <f t="shared" si="6"/>
      </c>
    </row>
    <row r="56" spans="1:16" s="382" customFormat="1" ht="14.25" customHeight="1">
      <c r="A56" s="163">
        <v>50</v>
      </c>
      <c r="B56" s="164" t="s">
        <v>1165</v>
      </c>
      <c r="C56" s="172" t="s">
        <v>203</v>
      </c>
      <c r="D56" s="173" t="s">
        <v>149</v>
      </c>
      <c r="E56" s="171" t="s">
        <v>12</v>
      </c>
      <c r="F56" s="174">
        <v>34817</v>
      </c>
      <c r="G56" s="175" t="s">
        <v>15</v>
      </c>
      <c r="H56" s="190">
        <v>6</v>
      </c>
      <c r="I56" s="192" t="str">
        <f t="shared" si="0"/>
        <v>C</v>
      </c>
      <c r="J56" s="192">
        <f t="shared" si="1"/>
        <v>2</v>
      </c>
      <c r="K56" s="190">
        <v>6.3</v>
      </c>
      <c r="L56" s="192" t="str">
        <f t="shared" si="2"/>
        <v>C</v>
      </c>
      <c r="M56" s="192">
        <f t="shared" si="3"/>
        <v>2</v>
      </c>
      <c r="N56" s="344">
        <f t="shared" si="4"/>
        <v>2</v>
      </c>
      <c r="O56" s="201"/>
      <c r="P56" s="202">
        <f t="shared" si="6"/>
      </c>
    </row>
    <row r="57" spans="1:16" s="382" customFormat="1" ht="14.25" customHeight="1">
      <c r="A57" s="163">
        <v>51</v>
      </c>
      <c r="B57" s="164" t="s">
        <v>1166</v>
      </c>
      <c r="C57" s="172" t="s">
        <v>167</v>
      </c>
      <c r="D57" s="173" t="s">
        <v>149</v>
      </c>
      <c r="E57" s="171" t="s">
        <v>12</v>
      </c>
      <c r="F57" s="174" t="s">
        <v>239</v>
      </c>
      <c r="G57" s="175" t="s">
        <v>15</v>
      </c>
      <c r="H57" s="190"/>
      <c r="I57" s="192"/>
      <c r="J57" s="192"/>
      <c r="K57" s="190"/>
      <c r="L57" s="192"/>
      <c r="M57" s="192"/>
      <c r="N57" s="344"/>
      <c r="O57" s="201"/>
      <c r="P57" s="202" t="s">
        <v>1525</v>
      </c>
    </row>
    <row r="58" spans="1:16" s="382" customFormat="1" ht="14.25" customHeight="1">
      <c r="A58" s="163">
        <v>52</v>
      </c>
      <c r="B58" s="164" t="s">
        <v>1167</v>
      </c>
      <c r="C58" s="172" t="s">
        <v>240</v>
      </c>
      <c r="D58" s="173" t="s">
        <v>149</v>
      </c>
      <c r="E58" s="171" t="s">
        <v>12</v>
      </c>
      <c r="F58" s="174" t="s">
        <v>241</v>
      </c>
      <c r="G58" s="175" t="s">
        <v>15</v>
      </c>
      <c r="H58" s="190">
        <v>6</v>
      </c>
      <c r="I58" s="192" t="str">
        <f t="shared" si="0"/>
        <v>C</v>
      </c>
      <c r="J58" s="192">
        <f t="shared" si="1"/>
        <v>2</v>
      </c>
      <c r="K58" s="190">
        <v>8</v>
      </c>
      <c r="L58" s="192" t="str">
        <f t="shared" si="2"/>
        <v>B+</v>
      </c>
      <c r="M58" s="192">
        <f t="shared" si="3"/>
        <v>3.5</v>
      </c>
      <c r="N58" s="344">
        <f t="shared" si="4"/>
        <v>2.9</v>
      </c>
      <c r="O58" s="201"/>
      <c r="P58" s="202">
        <f aca="true" t="shared" si="7" ref="P58:P65">IF(COUNTIF(H58:O58,"F")+COUNTIF(H58:O58,"F+")&gt;0,"TL "&amp;COUNTIF(H58:O58,"F")+COUNTIF(H58:O58,"F+")&amp;" HP","")</f>
      </c>
    </row>
    <row r="59" spans="1:16" s="382" customFormat="1" ht="14.25" customHeight="1">
      <c r="A59" s="163">
        <v>53</v>
      </c>
      <c r="B59" s="164" t="s">
        <v>1168</v>
      </c>
      <c r="C59" s="172" t="s">
        <v>242</v>
      </c>
      <c r="D59" s="173" t="s">
        <v>149</v>
      </c>
      <c r="E59" s="171" t="s">
        <v>12</v>
      </c>
      <c r="F59" s="174">
        <v>34859</v>
      </c>
      <c r="G59" s="175" t="s">
        <v>15</v>
      </c>
      <c r="H59" s="190">
        <v>6.5</v>
      </c>
      <c r="I59" s="192" t="str">
        <f t="shared" si="0"/>
        <v>C+</v>
      </c>
      <c r="J59" s="192">
        <f t="shared" si="1"/>
        <v>2.5</v>
      </c>
      <c r="K59" s="190">
        <v>6</v>
      </c>
      <c r="L59" s="192" t="str">
        <f t="shared" si="2"/>
        <v>C</v>
      </c>
      <c r="M59" s="192">
        <f t="shared" si="3"/>
        <v>2</v>
      </c>
      <c r="N59" s="344">
        <f t="shared" si="4"/>
        <v>2.2</v>
      </c>
      <c r="O59" s="201"/>
      <c r="P59" s="202">
        <f t="shared" si="7"/>
      </c>
    </row>
    <row r="60" spans="1:16" s="382" customFormat="1" ht="14.25" customHeight="1">
      <c r="A60" s="163">
        <v>54</v>
      </c>
      <c r="B60" s="164" t="s">
        <v>1169</v>
      </c>
      <c r="C60" s="172" t="s">
        <v>243</v>
      </c>
      <c r="D60" s="173" t="s">
        <v>9</v>
      </c>
      <c r="E60" s="171" t="s">
        <v>10</v>
      </c>
      <c r="F60" s="174">
        <v>34813</v>
      </c>
      <c r="G60" s="175" t="s">
        <v>15</v>
      </c>
      <c r="H60" s="190">
        <v>6.8</v>
      </c>
      <c r="I60" s="192" t="str">
        <f t="shared" si="0"/>
        <v>C+</v>
      </c>
      <c r="J60" s="192">
        <f t="shared" si="1"/>
        <v>2.5</v>
      </c>
      <c r="K60" s="190">
        <v>6.3</v>
      </c>
      <c r="L60" s="192" t="str">
        <f t="shared" si="2"/>
        <v>C</v>
      </c>
      <c r="M60" s="192">
        <f t="shared" si="3"/>
        <v>2</v>
      </c>
      <c r="N60" s="344">
        <f t="shared" si="4"/>
        <v>2.2</v>
      </c>
      <c r="O60" s="201"/>
      <c r="P60" s="202">
        <f t="shared" si="7"/>
      </c>
    </row>
    <row r="61" spans="1:16" s="382" customFormat="1" ht="14.25" customHeight="1">
      <c r="A61" s="163">
        <v>55</v>
      </c>
      <c r="B61" s="164" t="s">
        <v>1487</v>
      </c>
      <c r="C61" s="172" t="s">
        <v>203</v>
      </c>
      <c r="D61" s="173" t="s">
        <v>244</v>
      </c>
      <c r="E61" s="171" t="s">
        <v>12</v>
      </c>
      <c r="F61" s="174" t="s">
        <v>245</v>
      </c>
      <c r="G61" s="175" t="s">
        <v>13</v>
      </c>
      <c r="H61" s="190">
        <v>6</v>
      </c>
      <c r="I61" s="192" t="str">
        <f t="shared" si="0"/>
        <v>C</v>
      </c>
      <c r="J61" s="192">
        <f t="shared" si="1"/>
        <v>2</v>
      </c>
      <c r="K61" s="190">
        <v>7</v>
      </c>
      <c r="L61" s="192" t="str">
        <f t="shared" si="2"/>
        <v>B</v>
      </c>
      <c r="M61" s="192">
        <f t="shared" si="3"/>
        <v>3</v>
      </c>
      <c r="N61" s="344">
        <f t="shared" si="4"/>
        <v>2.6</v>
      </c>
      <c r="O61" s="201"/>
      <c r="P61" s="202">
        <f t="shared" si="7"/>
      </c>
    </row>
    <row r="62" spans="1:16" s="382" customFormat="1" ht="14.25" customHeight="1">
      <c r="A62" s="163">
        <v>56</v>
      </c>
      <c r="B62" s="164" t="s">
        <v>1170</v>
      </c>
      <c r="C62" s="172" t="s">
        <v>246</v>
      </c>
      <c r="D62" s="173" t="s">
        <v>121</v>
      </c>
      <c r="E62" s="171" t="s">
        <v>12</v>
      </c>
      <c r="F62" s="174" t="s">
        <v>187</v>
      </c>
      <c r="G62" s="175" t="s">
        <v>13</v>
      </c>
      <c r="H62" s="190">
        <v>7</v>
      </c>
      <c r="I62" s="192" t="str">
        <f t="shared" si="0"/>
        <v>B</v>
      </c>
      <c r="J62" s="192">
        <f t="shared" si="1"/>
        <v>3</v>
      </c>
      <c r="K62" s="190">
        <v>8</v>
      </c>
      <c r="L62" s="192" t="str">
        <f t="shared" si="2"/>
        <v>B+</v>
      </c>
      <c r="M62" s="192">
        <f t="shared" si="3"/>
        <v>3.5</v>
      </c>
      <c r="N62" s="344">
        <f t="shared" si="4"/>
        <v>3.3</v>
      </c>
      <c r="O62" s="201"/>
      <c r="P62" s="202">
        <f t="shared" si="7"/>
      </c>
    </row>
    <row r="63" spans="1:16" s="382" customFormat="1" ht="14.25" customHeight="1">
      <c r="A63" s="163">
        <v>57</v>
      </c>
      <c r="B63" s="164" t="s">
        <v>1171</v>
      </c>
      <c r="C63" s="172" t="s">
        <v>223</v>
      </c>
      <c r="D63" s="173" t="s">
        <v>121</v>
      </c>
      <c r="E63" s="171" t="s">
        <v>12</v>
      </c>
      <c r="F63" s="174" t="s">
        <v>231</v>
      </c>
      <c r="G63" s="175" t="s">
        <v>15</v>
      </c>
      <c r="H63" s="190">
        <v>6.5</v>
      </c>
      <c r="I63" s="192" t="str">
        <f t="shared" si="0"/>
        <v>C+</v>
      </c>
      <c r="J63" s="192">
        <f t="shared" si="1"/>
        <v>2.5</v>
      </c>
      <c r="K63" s="190">
        <v>7</v>
      </c>
      <c r="L63" s="192" t="str">
        <f t="shared" si="2"/>
        <v>B</v>
      </c>
      <c r="M63" s="192">
        <f t="shared" si="3"/>
        <v>3</v>
      </c>
      <c r="N63" s="344">
        <f t="shared" si="4"/>
        <v>2.8</v>
      </c>
      <c r="O63" s="201"/>
      <c r="P63" s="202">
        <f t="shared" si="7"/>
      </c>
    </row>
    <row r="64" spans="1:16" s="384" customFormat="1" ht="14.25" customHeight="1">
      <c r="A64" s="163">
        <v>58</v>
      </c>
      <c r="B64" s="164" t="s">
        <v>1172</v>
      </c>
      <c r="C64" s="172" t="s">
        <v>26</v>
      </c>
      <c r="D64" s="173" t="s">
        <v>121</v>
      </c>
      <c r="E64" s="171" t="s">
        <v>12</v>
      </c>
      <c r="F64" s="174">
        <v>34967</v>
      </c>
      <c r="G64" s="175" t="s">
        <v>13</v>
      </c>
      <c r="H64" s="190">
        <v>8</v>
      </c>
      <c r="I64" s="192" t="str">
        <f t="shared" si="0"/>
        <v>B+</v>
      </c>
      <c r="J64" s="192">
        <f t="shared" si="1"/>
        <v>3.5</v>
      </c>
      <c r="K64" s="190">
        <v>8.5</v>
      </c>
      <c r="L64" s="192" t="str">
        <f t="shared" si="2"/>
        <v>A</v>
      </c>
      <c r="M64" s="192">
        <f t="shared" si="3"/>
        <v>4</v>
      </c>
      <c r="N64" s="344">
        <f t="shared" si="4"/>
        <v>3.8</v>
      </c>
      <c r="O64" s="201"/>
      <c r="P64" s="202">
        <f t="shared" si="7"/>
      </c>
    </row>
    <row r="65" spans="1:16" s="383" customFormat="1" ht="14.25" customHeight="1">
      <c r="A65" s="176">
        <v>59</v>
      </c>
      <c r="B65" s="268" t="s">
        <v>1173</v>
      </c>
      <c r="C65" s="256" t="s">
        <v>247</v>
      </c>
      <c r="D65" s="257" t="s">
        <v>161</v>
      </c>
      <c r="E65" s="315" t="s">
        <v>12</v>
      </c>
      <c r="F65" s="326">
        <v>34933</v>
      </c>
      <c r="G65" s="258" t="s">
        <v>15</v>
      </c>
      <c r="H65" s="338">
        <v>8</v>
      </c>
      <c r="I65" s="260" t="str">
        <f t="shared" si="0"/>
        <v>B+</v>
      </c>
      <c r="J65" s="260">
        <f t="shared" si="1"/>
        <v>3.5</v>
      </c>
      <c r="K65" s="338">
        <v>8.8</v>
      </c>
      <c r="L65" s="260" t="str">
        <f t="shared" si="2"/>
        <v>A</v>
      </c>
      <c r="M65" s="260">
        <f t="shared" si="3"/>
        <v>4</v>
      </c>
      <c r="N65" s="345">
        <f t="shared" si="4"/>
        <v>3.8</v>
      </c>
      <c r="O65" s="215"/>
      <c r="P65" s="223">
        <f t="shared" si="7"/>
      </c>
    </row>
    <row r="66" spans="2:25" ht="13.5" customHeight="1">
      <c r="B66" s="30"/>
      <c r="C66" s="4"/>
      <c r="E66" s="4"/>
      <c r="I66" s="19"/>
      <c r="N66" s="3"/>
      <c r="P66" s="3"/>
      <c r="R66" s="19"/>
      <c r="S66" s="31"/>
      <c r="U66" s="21"/>
      <c r="X66" s="19"/>
      <c r="Y66" s="4"/>
    </row>
    <row r="67" spans="2:25" ht="13.5" customHeight="1">
      <c r="B67" s="30"/>
      <c r="C67" s="4"/>
      <c r="E67" s="4"/>
      <c r="I67" s="19"/>
      <c r="N67" s="3"/>
      <c r="P67" s="3"/>
      <c r="R67" s="19"/>
      <c r="S67" s="31"/>
      <c r="U67" s="21"/>
      <c r="X67" s="19"/>
      <c r="Y67" s="4"/>
    </row>
    <row r="68" spans="2:25" ht="13.5" customHeight="1">
      <c r="B68" s="30"/>
      <c r="C68" s="4"/>
      <c r="E68" s="4"/>
      <c r="I68" s="19"/>
      <c r="N68" s="3"/>
      <c r="P68" s="3"/>
      <c r="R68" s="19"/>
      <c r="S68" s="31"/>
      <c r="U68" s="21"/>
      <c r="X68" s="19"/>
      <c r="Y68" s="4"/>
    </row>
    <row r="69" spans="10:16" ht="13.5" customHeight="1">
      <c r="J69" s="19"/>
      <c r="K69" s="19"/>
      <c r="L69" s="19"/>
      <c r="M69" s="19"/>
      <c r="P69" s="24"/>
    </row>
    <row r="70" spans="10:16" ht="13.5" customHeight="1">
      <c r="J70" s="19"/>
      <c r="K70" s="19"/>
      <c r="L70" s="19"/>
      <c r="M70" s="19"/>
      <c r="P70" s="24"/>
    </row>
    <row r="71" spans="10:16" ht="13.5" customHeight="1">
      <c r="J71" s="19"/>
      <c r="K71" s="19"/>
      <c r="L71" s="19"/>
      <c r="M71" s="19"/>
      <c r="P71" s="24"/>
    </row>
    <row r="72" spans="10:16" ht="13.5" customHeight="1">
      <c r="J72" s="19"/>
      <c r="K72" s="19"/>
      <c r="L72" s="19"/>
      <c r="M72" s="19"/>
      <c r="P72" s="24"/>
    </row>
    <row r="73" spans="10:16" ht="13.5" customHeight="1">
      <c r="J73" s="19"/>
      <c r="K73" s="19"/>
      <c r="L73" s="19"/>
      <c r="M73" s="19"/>
      <c r="P73" s="24"/>
    </row>
    <row r="74" spans="10:16" ht="13.5" customHeight="1">
      <c r="J74" s="19"/>
      <c r="K74" s="19"/>
      <c r="L74" s="19"/>
      <c r="M74" s="19"/>
      <c r="P74" s="24"/>
    </row>
    <row r="75" spans="10:16" ht="13.5" customHeight="1">
      <c r="J75" s="19"/>
      <c r="K75" s="19"/>
      <c r="L75" s="19"/>
      <c r="M75" s="19"/>
      <c r="P75" s="24"/>
    </row>
    <row r="76" spans="10:16" ht="13.5" customHeight="1">
      <c r="J76" s="19"/>
      <c r="K76" s="19"/>
      <c r="L76" s="19"/>
      <c r="M76" s="19"/>
      <c r="P76" s="24"/>
    </row>
    <row r="77" spans="10:16" ht="13.5" customHeight="1">
      <c r="J77" s="19"/>
      <c r="K77" s="19"/>
      <c r="L77" s="19"/>
      <c r="M77" s="19"/>
      <c r="P77" s="24"/>
    </row>
    <row r="78" spans="10:16" ht="13.5" customHeight="1">
      <c r="J78" s="19"/>
      <c r="K78" s="19"/>
      <c r="L78" s="19"/>
      <c r="M78" s="19"/>
      <c r="P78" s="24"/>
    </row>
    <row r="79" spans="10:16" ht="13.5" customHeight="1">
      <c r="J79" s="19"/>
      <c r="K79" s="19"/>
      <c r="L79" s="19"/>
      <c r="M79" s="19"/>
      <c r="P79" s="24"/>
    </row>
    <row r="80" spans="10:16" ht="13.5" customHeight="1">
      <c r="J80" s="19"/>
      <c r="K80" s="19"/>
      <c r="L80" s="19"/>
      <c r="M80" s="19"/>
      <c r="P80" s="24"/>
    </row>
    <row r="81" spans="10:16" ht="13.5" customHeight="1">
      <c r="J81" s="19"/>
      <c r="K81" s="19"/>
      <c r="L81" s="19"/>
      <c r="M81" s="19"/>
      <c r="P81" s="24"/>
    </row>
    <row r="82" spans="10:16" ht="13.5" customHeight="1">
      <c r="J82" s="19"/>
      <c r="K82" s="19"/>
      <c r="L82" s="19"/>
      <c r="M82" s="19"/>
      <c r="P82" s="24"/>
    </row>
    <row r="83" spans="10:16" ht="13.5" customHeight="1">
      <c r="J83" s="19"/>
      <c r="K83" s="19"/>
      <c r="L83" s="19"/>
      <c r="M83" s="19"/>
      <c r="P83" s="24"/>
    </row>
    <row r="84" spans="10:16" ht="13.5" customHeight="1">
      <c r="J84" s="19"/>
      <c r="K84" s="19"/>
      <c r="L84" s="19"/>
      <c r="M84" s="19"/>
      <c r="P84" s="24"/>
    </row>
    <row r="85" spans="10:16" ht="13.5" customHeight="1">
      <c r="J85" s="19"/>
      <c r="K85" s="19"/>
      <c r="L85" s="19"/>
      <c r="M85" s="19"/>
      <c r="P85" s="24"/>
    </row>
    <row r="86" spans="10:16" ht="13.5" customHeight="1">
      <c r="J86" s="19"/>
      <c r="K86" s="19"/>
      <c r="L86" s="19"/>
      <c r="M86" s="19"/>
      <c r="P86" s="24"/>
    </row>
    <row r="87" spans="10:16" ht="13.5" customHeight="1">
      <c r="J87" s="19"/>
      <c r="K87" s="19"/>
      <c r="L87" s="19"/>
      <c r="M87" s="19"/>
      <c r="P87" s="24"/>
    </row>
    <row r="88" spans="10:16" ht="13.5" customHeight="1">
      <c r="J88" s="19"/>
      <c r="K88" s="19"/>
      <c r="L88" s="19"/>
      <c r="M88" s="19"/>
      <c r="P88" s="24"/>
    </row>
    <row r="89" spans="10:16" ht="13.5" customHeight="1">
      <c r="J89" s="19"/>
      <c r="K89" s="19"/>
      <c r="L89" s="19"/>
      <c r="M89" s="19"/>
      <c r="P89" s="24"/>
    </row>
    <row r="90" spans="10:16" ht="13.5" customHeight="1">
      <c r="J90" s="19"/>
      <c r="K90" s="19"/>
      <c r="L90" s="19"/>
      <c r="M90" s="19"/>
      <c r="P90" s="24"/>
    </row>
    <row r="91" spans="10:16" ht="13.5" customHeight="1">
      <c r="J91" s="19"/>
      <c r="K91" s="19"/>
      <c r="L91" s="19"/>
      <c r="M91" s="19"/>
      <c r="P91" s="24"/>
    </row>
    <row r="92" spans="2:16" ht="13.5" customHeight="1">
      <c r="B92" s="3" t="s">
        <v>656</v>
      </c>
      <c r="C92" s="3">
        <f>COUNTIF(N7:N65,"&gt;=3.6")</f>
        <v>5</v>
      </c>
      <c r="J92" s="19"/>
      <c r="K92" s="19"/>
      <c r="L92" s="19"/>
      <c r="M92" s="19"/>
      <c r="P92" s="24"/>
    </row>
    <row r="93" spans="2:16" ht="13.5" customHeight="1">
      <c r="B93" s="3" t="s">
        <v>419</v>
      </c>
      <c r="C93" s="62">
        <f>COUNTIF(N7:N65,"&gt;=3.2")-COUNTIF(N7:N65,"&gt;=3.6")</f>
        <v>6</v>
      </c>
      <c r="J93" s="19"/>
      <c r="K93" s="19"/>
      <c r="L93" s="19"/>
      <c r="M93" s="19"/>
      <c r="P93" s="24"/>
    </row>
    <row r="94" spans="2:16" ht="13.5" customHeight="1">
      <c r="B94" s="3" t="s">
        <v>657</v>
      </c>
      <c r="C94" s="62">
        <f>COUNTIF(N7:N65,"&gt;=2.5")-COUNTIF(N7:N65,"&gt;=3.2")</f>
        <v>24</v>
      </c>
      <c r="J94" s="19"/>
      <c r="K94" s="19"/>
      <c r="L94" s="19"/>
      <c r="M94" s="19"/>
      <c r="P94" s="24"/>
    </row>
    <row r="95" spans="2:16" ht="13.5" customHeight="1">
      <c r="B95" s="3" t="s">
        <v>658</v>
      </c>
      <c r="C95" s="62">
        <f>COUNTIF(N7:N65,"&gt;=2.0")-COUNTIF(N7:N65,"&gt;=2.5")</f>
        <v>17</v>
      </c>
      <c r="J95" s="19"/>
      <c r="K95" s="19"/>
      <c r="L95" s="19"/>
      <c r="M95" s="19"/>
      <c r="P95" s="24"/>
    </row>
    <row r="96" spans="2:16" ht="13.5" customHeight="1">
      <c r="B96" s="3" t="s">
        <v>659</v>
      </c>
      <c r="C96" s="62">
        <f>COUNTIF(N7:N65,"&gt;=1")-COUNTIF(N7:N65,"&gt;=2")</f>
        <v>3</v>
      </c>
      <c r="J96" s="19"/>
      <c r="K96" s="19"/>
      <c r="L96" s="19"/>
      <c r="M96" s="19"/>
      <c r="P96" s="24"/>
    </row>
    <row r="97" spans="2:16" ht="13.5" customHeight="1">
      <c r="B97" s="3" t="s">
        <v>657</v>
      </c>
      <c r="C97" s="62">
        <f>COUNTIF(N7:N65,"&gt;=0")-COUNTIF(N7:N65,"&gt;=1")</f>
        <v>0</v>
      </c>
      <c r="J97" s="19"/>
      <c r="K97" s="19"/>
      <c r="L97" s="19"/>
      <c r="M97" s="19"/>
      <c r="P97" s="24"/>
    </row>
    <row r="98" spans="2:16" ht="13.5" customHeight="1">
      <c r="B98" s="3"/>
      <c r="C98" s="3">
        <f>SUM(C92:C97)</f>
        <v>55</v>
      </c>
      <c r="J98" s="19"/>
      <c r="K98" s="19"/>
      <c r="L98" s="19"/>
      <c r="M98" s="19"/>
      <c r="P98" s="24"/>
    </row>
    <row r="99" spans="10:16" ht="13.5" customHeight="1">
      <c r="J99" s="19"/>
      <c r="K99" s="19"/>
      <c r="L99" s="19"/>
      <c r="M99" s="19"/>
      <c r="P99" s="24"/>
    </row>
  </sheetData>
  <sheetProtection selectLockedCells="1" selectUnlockedCells="1"/>
  <mergeCells count="8">
    <mergeCell ref="A5:G5"/>
    <mergeCell ref="K5:M5"/>
    <mergeCell ref="H5:J5"/>
    <mergeCell ref="A2:P2"/>
    <mergeCell ref="H3:P3"/>
    <mergeCell ref="C4:D4"/>
    <mergeCell ref="H4:J4"/>
    <mergeCell ref="K4:M4"/>
  </mergeCells>
  <conditionalFormatting sqref="A7:IV65">
    <cfRule type="cellIs" priority="1" dxfId="0" operator="equal" stopIfTrue="1">
      <formula>"F"</formula>
    </cfRule>
    <cfRule type="cellIs" priority="2" dxfId="0" operator="equal" stopIfTrue="1">
      <formula>"F+"</formula>
    </cfRule>
  </conditionalFormatting>
  <printOptions horizontalCentered="1"/>
  <pageMargins left="0.2" right="0.2" top="0.17" bottom="0.18" header="0.3" footer="0.18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98"/>
  <sheetViews>
    <sheetView zoomScalePageLayoutView="0" workbookViewId="0" topLeftCell="A28">
      <pane xSplit="6" topLeftCell="G1" activePane="topRight" state="frozen"/>
      <selection pane="topLeft" activeCell="R7" sqref="R7:R61"/>
      <selection pane="topRight" activeCell="H62" sqref="H62"/>
    </sheetView>
  </sheetViews>
  <sheetFormatPr defaultColWidth="9.00390625" defaultRowHeight="15.75"/>
  <cols>
    <col min="1" max="1" width="5.25390625" style="9" customWidth="1"/>
    <col min="2" max="2" width="7.75390625" style="4" customWidth="1"/>
    <col min="3" max="3" width="17.875" style="16" customWidth="1"/>
    <col min="4" max="4" width="7.25390625" style="4" customWidth="1"/>
    <col min="5" max="5" width="6.375" style="9" customWidth="1"/>
    <col min="6" max="7" width="11.00390625" style="4" customWidth="1"/>
    <col min="8" max="13" width="7.75390625" style="3" customWidth="1"/>
    <col min="14" max="14" width="9.75390625" style="9" customWidth="1"/>
    <col min="15" max="15" width="8.875" style="9" customWidth="1"/>
    <col min="16" max="16384" width="9.00390625" style="3" customWidth="1"/>
  </cols>
  <sheetData>
    <row r="1" spans="1:15" ht="18" customHeight="1">
      <c r="A1" s="26"/>
      <c r="B1" s="70" t="s">
        <v>707</v>
      </c>
      <c r="C1" s="8"/>
      <c r="D1" s="7"/>
      <c r="E1" s="26"/>
      <c r="F1" s="7"/>
      <c r="G1" s="7"/>
      <c r="J1" s="19"/>
      <c r="K1" s="19"/>
      <c r="L1" s="19"/>
      <c r="M1" s="19"/>
      <c r="N1" s="19"/>
      <c r="O1" s="3"/>
    </row>
    <row r="2" spans="1:15" ht="19.5" customHeight="1">
      <c r="A2" s="416" t="s">
        <v>1509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</row>
    <row r="3" spans="1:15" ht="11.25" hidden="1">
      <c r="A3" s="31"/>
      <c r="B3" s="10"/>
      <c r="C3" s="10"/>
      <c r="D3" s="11"/>
      <c r="E3" s="11"/>
      <c r="F3" s="11"/>
      <c r="G3" s="11"/>
      <c r="H3" s="394"/>
      <c r="I3" s="394"/>
      <c r="J3" s="394"/>
      <c r="K3" s="394"/>
      <c r="L3" s="394"/>
      <c r="M3" s="394"/>
      <c r="N3" s="394"/>
      <c r="O3" s="394"/>
    </row>
    <row r="4" spans="1:15" s="37" customFormat="1" ht="44.25" customHeight="1">
      <c r="A4" s="152" t="s">
        <v>126</v>
      </c>
      <c r="B4" s="152" t="s">
        <v>0</v>
      </c>
      <c r="C4" s="397" t="s">
        <v>1</v>
      </c>
      <c r="D4" s="398"/>
      <c r="E4" s="153" t="s">
        <v>2</v>
      </c>
      <c r="F4" s="153" t="s">
        <v>3</v>
      </c>
      <c r="G4" s="153" t="s">
        <v>4</v>
      </c>
      <c r="H4" s="387" t="s">
        <v>1523</v>
      </c>
      <c r="I4" s="387"/>
      <c r="J4" s="388"/>
      <c r="K4" s="387" t="s">
        <v>1524</v>
      </c>
      <c r="L4" s="387"/>
      <c r="M4" s="388"/>
      <c r="N4" s="153" t="s">
        <v>6</v>
      </c>
      <c r="O4" s="153" t="s">
        <v>7</v>
      </c>
    </row>
    <row r="5" spans="1:15" ht="12" customHeight="1">
      <c r="A5" s="434"/>
      <c r="B5" s="435"/>
      <c r="C5" s="435"/>
      <c r="D5" s="435"/>
      <c r="E5" s="435"/>
      <c r="F5" s="435"/>
      <c r="G5" s="435"/>
      <c r="H5" s="401">
        <v>2</v>
      </c>
      <c r="I5" s="401"/>
      <c r="J5" s="401"/>
      <c r="K5" s="389">
        <v>3</v>
      </c>
      <c r="L5" s="389"/>
      <c r="M5" s="390"/>
      <c r="N5" s="153">
        <f>SUM(H5:M5)</f>
        <v>5</v>
      </c>
      <c r="O5" s="33"/>
    </row>
    <row r="6" spans="1:15" s="19" customFormat="1" ht="15" customHeight="1">
      <c r="A6" s="27"/>
      <c r="B6" s="17"/>
      <c r="C6" s="18"/>
      <c r="D6" s="20"/>
      <c r="E6" s="27"/>
      <c r="F6" s="17"/>
      <c r="G6" s="17"/>
      <c r="H6" s="5" t="s">
        <v>248</v>
      </c>
      <c r="I6" s="5" t="s">
        <v>249</v>
      </c>
      <c r="J6" s="5" t="s">
        <v>250</v>
      </c>
      <c r="K6" s="5" t="s">
        <v>248</v>
      </c>
      <c r="L6" s="5" t="s">
        <v>249</v>
      </c>
      <c r="M6" s="5" t="s">
        <v>250</v>
      </c>
      <c r="N6" s="12" t="s">
        <v>250</v>
      </c>
      <c r="O6" s="12"/>
    </row>
    <row r="7" spans="1:15" s="94" customFormat="1" ht="13.5" customHeight="1">
      <c r="A7" s="156">
        <v>1</v>
      </c>
      <c r="B7" s="157" t="s">
        <v>1174</v>
      </c>
      <c r="C7" s="328" t="s">
        <v>251</v>
      </c>
      <c r="D7" s="329" t="s">
        <v>252</v>
      </c>
      <c r="E7" s="330" t="s">
        <v>12</v>
      </c>
      <c r="F7" s="331">
        <v>34938</v>
      </c>
      <c r="G7" s="332" t="s">
        <v>15</v>
      </c>
      <c r="H7" s="276">
        <v>6.5</v>
      </c>
      <c r="I7" s="189" t="str">
        <f>IF(H7&gt;=8.5,"A",IF(H7&gt;=8,"B+",IF(H7&gt;=7,"B",IF(H7&gt;=6.5,"C+",IF(H7&gt;=5.5,"C",IF(H7&gt;=5,"D+",IF(H7&gt;=4,"D",IF(H7&gt;=2,"F+","F"))))))))</f>
        <v>C+</v>
      </c>
      <c r="J7" s="189">
        <f>IF(I7="A",4,IF(I7="B+",3.5,IF(I7="B",3,IF(I7="C+",2.5,IF(I7="C",2,IF(I7="D+",1.5,IF(I7="D",1,IF(I7="F+",0.5,0))))))))</f>
        <v>2.5</v>
      </c>
      <c r="K7" s="276">
        <v>7.5</v>
      </c>
      <c r="L7" s="189" t="str">
        <f>IF(K7&gt;=8.5,"A",IF(K7&gt;=8,"B+",IF(K7&gt;=7,"B",IF(K7&gt;=6.5,"C+",IF(K7&gt;=5.5,"C",IF(K7&gt;=5,"D+",IF(K7&gt;=4,"D",IF(K7&gt;=2,"F+","F"))))))))</f>
        <v>B</v>
      </c>
      <c r="M7" s="189">
        <f>IF(L7="A",4,IF(L7="B+",3.5,IF(L7="B",3,IF(L7="C+",2.5,IF(L7="C",2,IF(L7="D+",1.5,IF(L7="D",1,IF(L7="F+",0.5,0))))))))</f>
        <v>3</v>
      </c>
      <c r="N7" s="193">
        <f>ROUND((J7*$H$5+M7*$K$5)/$N$5,2)</f>
        <v>2.8</v>
      </c>
      <c r="O7" s="340">
        <f aca="true" t="shared" si="0" ref="O7:O38">IF(COUNTIF(H7:M7,"F")+COUNTIF(H7:M7,"F+")&gt;0,"TL "&amp;COUNTIF(H7:M7,"F")+COUNTIF(H7:M7,"F+")&amp;" HP","")</f>
      </c>
    </row>
    <row r="8" spans="1:15" s="98" customFormat="1" ht="13.5" customHeight="1">
      <c r="A8" s="163">
        <v>2</v>
      </c>
      <c r="B8" s="164" t="s">
        <v>1175</v>
      </c>
      <c r="C8" s="172" t="s">
        <v>253</v>
      </c>
      <c r="D8" s="173" t="s">
        <v>127</v>
      </c>
      <c r="E8" s="171" t="s">
        <v>12</v>
      </c>
      <c r="F8" s="174">
        <v>34832</v>
      </c>
      <c r="G8" s="175" t="s">
        <v>15</v>
      </c>
      <c r="H8" s="190">
        <v>7</v>
      </c>
      <c r="I8" s="192" t="str">
        <f aca="true" t="shared" si="1" ref="I8:I64">IF(H8&gt;=8.5,"A",IF(H8&gt;=8,"B+",IF(H8&gt;=7,"B",IF(H8&gt;=6.5,"C+",IF(H8&gt;=5.5,"C",IF(H8&gt;=5,"D+",IF(H8&gt;=4,"D",IF(H8&gt;=2,"F+","F"))))))))</f>
        <v>B</v>
      </c>
      <c r="J8" s="192">
        <f aca="true" t="shared" si="2" ref="J8:J64">IF(I8="A",4,IF(I8="B+",3.5,IF(I8="B",3,IF(I8="C+",2.5,IF(I8="C",2,IF(I8="D+",1.5,IF(I8="D",1,IF(I8="F+",0.5,0))))))))</f>
        <v>3</v>
      </c>
      <c r="K8" s="190">
        <v>7.5</v>
      </c>
      <c r="L8" s="192" t="str">
        <f aca="true" t="shared" si="3" ref="L8:L64">IF(K8&gt;=8.5,"A",IF(K8&gt;=8,"B+",IF(K8&gt;=7,"B",IF(K8&gt;=6.5,"C+",IF(K8&gt;=5.5,"C",IF(K8&gt;=5,"D+",IF(K8&gt;=4,"D",IF(K8&gt;=2,"F+","F"))))))))</f>
        <v>B</v>
      </c>
      <c r="M8" s="192">
        <f aca="true" t="shared" si="4" ref="M8:M64">IF(L8="A",4,IF(L8="B+",3.5,IF(L8="B",3,IF(L8="C+",2.5,IF(L8="C",2,IF(L8="D+",1.5,IF(L8="D",1,IF(L8="F+",0.5,0))))))))</f>
        <v>3</v>
      </c>
      <c r="N8" s="261">
        <f aca="true" t="shared" si="5" ref="N8:N64">ROUND((J8*$H$5+M8*$K$5)/$N$5,2)</f>
        <v>3</v>
      </c>
      <c r="O8" s="341">
        <f t="shared" si="0"/>
      </c>
    </row>
    <row r="9" spans="1:15" s="98" customFormat="1" ht="13.5" customHeight="1">
      <c r="A9" s="163">
        <v>3</v>
      </c>
      <c r="B9" s="164" t="s">
        <v>1176</v>
      </c>
      <c r="C9" s="172" t="s">
        <v>254</v>
      </c>
      <c r="D9" s="173" t="s">
        <v>127</v>
      </c>
      <c r="E9" s="171" t="s">
        <v>12</v>
      </c>
      <c r="F9" s="174" t="s">
        <v>255</v>
      </c>
      <c r="G9" s="175" t="s">
        <v>17</v>
      </c>
      <c r="H9" s="190"/>
      <c r="I9" s="192"/>
      <c r="J9" s="192"/>
      <c r="K9" s="190"/>
      <c r="L9" s="192"/>
      <c r="M9" s="192"/>
      <c r="N9" s="261"/>
      <c r="O9" s="341" t="s">
        <v>1525</v>
      </c>
    </row>
    <row r="10" spans="1:15" s="98" customFormat="1" ht="13.5" customHeight="1">
      <c r="A10" s="163">
        <v>4</v>
      </c>
      <c r="B10" s="164" t="s">
        <v>1177</v>
      </c>
      <c r="C10" s="172" t="s">
        <v>256</v>
      </c>
      <c r="D10" s="173" t="s">
        <v>75</v>
      </c>
      <c r="E10" s="171" t="s">
        <v>12</v>
      </c>
      <c r="F10" s="174">
        <v>34777</v>
      </c>
      <c r="G10" s="175" t="s">
        <v>13</v>
      </c>
      <c r="H10" s="190">
        <v>8</v>
      </c>
      <c r="I10" s="192" t="str">
        <f t="shared" si="1"/>
        <v>B+</v>
      </c>
      <c r="J10" s="192">
        <f t="shared" si="2"/>
        <v>3.5</v>
      </c>
      <c r="K10" s="190">
        <v>8.5</v>
      </c>
      <c r="L10" s="192" t="str">
        <f t="shared" si="3"/>
        <v>A</v>
      </c>
      <c r="M10" s="192">
        <f t="shared" si="4"/>
        <v>4</v>
      </c>
      <c r="N10" s="261">
        <f t="shared" si="5"/>
        <v>3.8</v>
      </c>
      <c r="O10" s="341">
        <f t="shared" si="0"/>
      </c>
    </row>
    <row r="11" spans="1:15" s="98" customFormat="1" ht="13.5" customHeight="1">
      <c r="A11" s="163">
        <v>5</v>
      </c>
      <c r="B11" s="164" t="s">
        <v>1178</v>
      </c>
      <c r="C11" s="172" t="s">
        <v>136</v>
      </c>
      <c r="D11" s="173" t="s">
        <v>176</v>
      </c>
      <c r="E11" s="171" t="s">
        <v>12</v>
      </c>
      <c r="F11" s="174">
        <v>34453</v>
      </c>
      <c r="G11" s="175" t="s">
        <v>15</v>
      </c>
      <c r="H11" s="190">
        <v>7</v>
      </c>
      <c r="I11" s="192" t="str">
        <f t="shared" si="1"/>
        <v>B</v>
      </c>
      <c r="J11" s="192">
        <f t="shared" si="2"/>
        <v>3</v>
      </c>
      <c r="K11" s="190">
        <v>8</v>
      </c>
      <c r="L11" s="192" t="str">
        <f t="shared" si="3"/>
        <v>B+</v>
      </c>
      <c r="M11" s="192">
        <f t="shared" si="4"/>
        <v>3.5</v>
      </c>
      <c r="N11" s="261">
        <f t="shared" si="5"/>
        <v>3.3</v>
      </c>
      <c r="O11" s="341">
        <f t="shared" si="0"/>
      </c>
    </row>
    <row r="12" spans="1:15" s="98" customFormat="1" ht="13.5" customHeight="1">
      <c r="A12" s="163">
        <v>6</v>
      </c>
      <c r="B12" s="164" t="s">
        <v>1179</v>
      </c>
      <c r="C12" s="172" t="s">
        <v>163</v>
      </c>
      <c r="D12" s="173" t="s">
        <v>176</v>
      </c>
      <c r="E12" s="171" t="s">
        <v>12</v>
      </c>
      <c r="F12" s="174">
        <v>34944</v>
      </c>
      <c r="G12" s="175" t="s">
        <v>257</v>
      </c>
      <c r="H12" s="190">
        <v>7.5</v>
      </c>
      <c r="I12" s="192" t="str">
        <f t="shared" si="1"/>
        <v>B</v>
      </c>
      <c r="J12" s="192">
        <f t="shared" si="2"/>
        <v>3</v>
      </c>
      <c r="K12" s="190">
        <v>8</v>
      </c>
      <c r="L12" s="192" t="str">
        <f t="shared" si="3"/>
        <v>B+</v>
      </c>
      <c r="M12" s="192">
        <f t="shared" si="4"/>
        <v>3.5</v>
      </c>
      <c r="N12" s="261">
        <f t="shared" si="5"/>
        <v>3.3</v>
      </c>
      <c r="O12" s="341">
        <f t="shared" si="0"/>
      </c>
    </row>
    <row r="13" spans="1:15" s="98" customFormat="1" ht="13.5" customHeight="1">
      <c r="A13" s="163">
        <v>7</v>
      </c>
      <c r="B13" s="164" t="s">
        <v>1180</v>
      </c>
      <c r="C13" s="172" t="s">
        <v>258</v>
      </c>
      <c r="D13" s="173" t="s">
        <v>176</v>
      </c>
      <c r="E13" s="171" t="s">
        <v>12</v>
      </c>
      <c r="F13" s="174">
        <v>34777</v>
      </c>
      <c r="G13" s="175" t="s">
        <v>13</v>
      </c>
      <c r="H13" s="190">
        <v>8</v>
      </c>
      <c r="I13" s="192" t="str">
        <f t="shared" si="1"/>
        <v>B+</v>
      </c>
      <c r="J13" s="192">
        <f t="shared" si="2"/>
        <v>3.5</v>
      </c>
      <c r="K13" s="190">
        <v>8</v>
      </c>
      <c r="L13" s="192" t="str">
        <f t="shared" si="3"/>
        <v>B+</v>
      </c>
      <c r="M13" s="192">
        <f t="shared" si="4"/>
        <v>3.5</v>
      </c>
      <c r="N13" s="261">
        <f t="shared" si="5"/>
        <v>3.5</v>
      </c>
      <c r="O13" s="341">
        <f t="shared" si="0"/>
      </c>
    </row>
    <row r="14" spans="1:15" s="98" customFormat="1" ht="13.5" customHeight="1">
      <c r="A14" s="163">
        <v>8</v>
      </c>
      <c r="B14" s="164" t="s">
        <v>1181</v>
      </c>
      <c r="C14" s="172" t="s">
        <v>89</v>
      </c>
      <c r="D14" s="173" t="s">
        <v>54</v>
      </c>
      <c r="E14" s="171" t="s">
        <v>12</v>
      </c>
      <c r="F14" s="174" t="s">
        <v>259</v>
      </c>
      <c r="G14" s="175" t="s">
        <v>15</v>
      </c>
      <c r="H14" s="190">
        <v>6.5</v>
      </c>
      <c r="I14" s="192" t="str">
        <f t="shared" si="1"/>
        <v>C+</v>
      </c>
      <c r="J14" s="192">
        <f t="shared" si="2"/>
        <v>2.5</v>
      </c>
      <c r="K14" s="190">
        <v>7.8</v>
      </c>
      <c r="L14" s="192" t="str">
        <f t="shared" si="3"/>
        <v>B</v>
      </c>
      <c r="M14" s="192">
        <f t="shared" si="4"/>
        <v>3</v>
      </c>
      <c r="N14" s="261">
        <f t="shared" si="5"/>
        <v>2.8</v>
      </c>
      <c r="O14" s="341">
        <f t="shared" si="0"/>
      </c>
    </row>
    <row r="15" spans="1:15" s="98" customFormat="1" ht="13.5" customHeight="1">
      <c r="A15" s="163">
        <v>9</v>
      </c>
      <c r="B15" s="165" t="s">
        <v>1182</v>
      </c>
      <c r="C15" s="263" t="s">
        <v>260</v>
      </c>
      <c r="D15" s="264" t="s">
        <v>54</v>
      </c>
      <c r="E15" s="245" t="s">
        <v>12</v>
      </c>
      <c r="F15" s="325">
        <v>34040</v>
      </c>
      <c r="G15" s="265" t="s">
        <v>33</v>
      </c>
      <c r="H15" s="190">
        <v>7</v>
      </c>
      <c r="I15" s="192" t="str">
        <f t="shared" si="1"/>
        <v>B</v>
      </c>
      <c r="J15" s="192">
        <f t="shared" si="2"/>
        <v>3</v>
      </c>
      <c r="K15" s="190">
        <v>8</v>
      </c>
      <c r="L15" s="192" t="str">
        <f t="shared" si="3"/>
        <v>B+</v>
      </c>
      <c r="M15" s="192">
        <f t="shared" si="4"/>
        <v>3.5</v>
      </c>
      <c r="N15" s="261">
        <f t="shared" si="5"/>
        <v>3.3</v>
      </c>
      <c r="O15" s="341">
        <f t="shared" si="0"/>
      </c>
    </row>
    <row r="16" spans="1:15" s="98" customFormat="1" ht="13.5" customHeight="1">
      <c r="A16" s="163">
        <v>10</v>
      </c>
      <c r="B16" s="165" t="s">
        <v>1183</v>
      </c>
      <c r="C16" s="263" t="s">
        <v>261</v>
      </c>
      <c r="D16" s="264" t="s">
        <v>54</v>
      </c>
      <c r="E16" s="245" t="s">
        <v>12</v>
      </c>
      <c r="F16" s="325">
        <v>34811</v>
      </c>
      <c r="G16" s="265" t="s">
        <v>31</v>
      </c>
      <c r="H16" s="190"/>
      <c r="I16" s="192"/>
      <c r="J16" s="192"/>
      <c r="K16" s="190"/>
      <c r="L16" s="192"/>
      <c r="M16" s="192"/>
      <c r="N16" s="261"/>
      <c r="O16" s="341" t="s">
        <v>1525</v>
      </c>
    </row>
    <row r="17" spans="1:15" s="98" customFormat="1" ht="13.5" customHeight="1">
      <c r="A17" s="163">
        <v>11</v>
      </c>
      <c r="B17" s="165" t="s">
        <v>1184</v>
      </c>
      <c r="C17" s="263" t="s">
        <v>16</v>
      </c>
      <c r="D17" s="264" t="s">
        <v>51</v>
      </c>
      <c r="E17" s="245" t="s">
        <v>12</v>
      </c>
      <c r="F17" s="325" t="s">
        <v>262</v>
      </c>
      <c r="G17" s="265" t="s">
        <v>13</v>
      </c>
      <c r="H17" s="190">
        <v>7.5</v>
      </c>
      <c r="I17" s="192" t="str">
        <f t="shared" si="1"/>
        <v>B</v>
      </c>
      <c r="J17" s="192">
        <f t="shared" si="2"/>
        <v>3</v>
      </c>
      <c r="K17" s="190">
        <v>8.5</v>
      </c>
      <c r="L17" s="192" t="str">
        <f t="shared" si="3"/>
        <v>A</v>
      </c>
      <c r="M17" s="192">
        <f t="shared" si="4"/>
        <v>4</v>
      </c>
      <c r="N17" s="261">
        <f t="shared" si="5"/>
        <v>3.6</v>
      </c>
      <c r="O17" s="341">
        <f t="shared" si="0"/>
      </c>
    </row>
    <row r="18" spans="1:15" s="98" customFormat="1" ht="13.5" customHeight="1">
      <c r="A18" s="163">
        <v>12</v>
      </c>
      <c r="B18" s="165" t="s">
        <v>1185</v>
      </c>
      <c r="C18" s="263" t="s">
        <v>16</v>
      </c>
      <c r="D18" s="264" t="s">
        <v>51</v>
      </c>
      <c r="E18" s="245" t="s">
        <v>12</v>
      </c>
      <c r="F18" s="325" t="s">
        <v>263</v>
      </c>
      <c r="G18" s="265" t="s">
        <v>205</v>
      </c>
      <c r="H18" s="190">
        <v>8</v>
      </c>
      <c r="I18" s="192" t="str">
        <f t="shared" si="1"/>
        <v>B+</v>
      </c>
      <c r="J18" s="192">
        <f t="shared" si="2"/>
        <v>3.5</v>
      </c>
      <c r="K18" s="190">
        <v>7.3</v>
      </c>
      <c r="L18" s="192" t="str">
        <f t="shared" si="3"/>
        <v>B</v>
      </c>
      <c r="M18" s="192">
        <f t="shared" si="4"/>
        <v>3</v>
      </c>
      <c r="N18" s="261">
        <f t="shared" si="5"/>
        <v>3.2</v>
      </c>
      <c r="O18" s="341">
        <f t="shared" si="0"/>
      </c>
    </row>
    <row r="19" spans="1:15" s="98" customFormat="1" ht="13.5" customHeight="1">
      <c r="A19" s="163">
        <v>13</v>
      </c>
      <c r="B19" s="165" t="s">
        <v>1186</v>
      </c>
      <c r="C19" s="263" t="s">
        <v>264</v>
      </c>
      <c r="D19" s="264" t="s">
        <v>49</v>
      </c>
      <c r="E19" s="245" t="s">
        <v>10</v>
      </c>
      <c r="F19" s="325" t="s">
        <v>265</v>
      </c>
      <c r="G19" s="265" t="s">
        <v>266</v>
      </c>
      <c r="H19" s="190">
        <v>6.5</v>
      </c>
      <c r="I19" s="192" t="str">
        <f t="shared" si="1"/>
        <v>C+</v>
      </c>
      <c r="J19" s="192">
        <f t="shared" si="2"/>
        <v>2.5</v>
      </c>
      <c r="K19" s="190">
        <v>7.3</v>
      </c>
      <c r="L19" s="192" t="str">
        <f t="shared" si="3"/>
        <v>B</v>
      </c>
      <c r="M19" s="192">
        <f t="shared" si="4"/>
        <v>3</v>
      </c>
      <c r="N19" s="261">
        <f t="shared" si="5"/>
        <v>2.8</v>
      </c>
      <c r="O19" s="341">
        <f t="shared" si="0"/>
      </c>
    </row>
    <row r="20" spans="1:15" s="98" customFormat="1" ht="13.5" customHeight="1">
      <c r="A20" s="163">
        <v>14</v>
      </c>
      <c r="B20" s="165" t="s">
        <v>1187</v>
      </c>
      <c r="C20" s="263" t="s">
        <v>16</v>
      </c>
      <c r="D20" s="264" t="s">
        <v>267</v>
      </c>
      <c r="E20" s="245" t="s">
        <v>12</v>
      </c>
      <c r="F20" s="325" t="s">
        <v>268</v>
      </c>
      <c r="G20" s="265" t="s">
        <v>15</v>
      </c>
      <c r="H20" s="190">
        <v>6</v>
      </c>
      <c r="I20" s="192" t="str">
        <f t="shared" si="1"/>
        <v>C</v>
      </c>
      <c r="J20" s="192">
        <f t="shared" si="2"/>
        <v>2</v>
      </c>
      <c r="K20" s="190">
        <v>8.3</v>
      </c>
      <c r="L20" s="192" t="str">
        <f t="shared" si="3"/>
        <v>B+</v>
      </c>
      <c r="M20" s="192">
        <f t="shared" si="4"/>
        <v>3.5</v>
      </c>
      <c r="N20" s="261">
        <f t="shared" si="5"/>
        <v>2.9</v>
      </c>
      <c r="O20" s="341">
        <f t="shared" si="0"/>
      </c>
    </row>
    <row r="21" spans="1:15" s="98" customFormat="1" ht="13.5" customHeight="1">
      <c r="A21" s="163">
        <v>15</v>
      </c>
      <c r="B21" s="165" t="s">
        <v>1188</v>
      </c>
      <c r="C21" s="263" t="s">
        <v>269</v>
      </c>
      <c r="D21" s="264" t="s">
        <v>131</v>
      </c>
      <c r="E21" s="245" t="s">
        <v>12</v>
      </c>
      <c r="F21" s="325">
        <v>34918</v>
      </c>
      <c r="G21" s="265" t="s">
        <v>15</v>
      </c>
      <c r="H21" s="190">
        <v>7</v>
      </c>
      <c r="I21" s="192" t="str">
        <f t="shared" si="1"/>
        <v>B</v>
      </c>
      <c r="J21" s="192">
        <f t="shared" si="2"/>
        <v>3</v>
      </c>
      <c r="K21" s="190">
        <v>8.3</v>
      </c>
      <c r="L21" s="192" t="str">
        <f t="shared" si="3"/>
        <v>B+</v>
      </c>
      <c r="M21" s="192">
        <f t="shared" si="4"/>
        <v>3.5</v>
      </c>
      <c r="N21" s="261">
        <f t="shared" si="5"/>
        <v>3.3</v>
      </c>
      <c r="O21" s="341">
        <f t="shared" si="0"/>
      </c>
    </row>
    <row r="22" spans="1:15" s="98" customFormat="1" ht="13.5" customHeight="1">
      <c r="A22" s="163">
        <v>16</v>
      </c>
      <c r="B22" s="165" t="s">
        <v>1189</v>
      </c>
      <c r="C22" s="263" t="s">
        <v>270</v>
      </c>
      <c r="D22" s="264" t="s">
        <v>271</v>
      </c>
      <c r="E22" s="245" t="s">
        <v>10</v>
      </c>
      <c r="F22" s="325" t="s">
        <v>220</v>
      </c>
      <c r="G22" s="265" t="s">
        <v>15</v>
      </c>
      <c r="H22" s="190">
        <v>5.5</v>
      </c>
      <c r="I22" s="192" t="str">
        <f t="shared" si="1"/>
        <v>C</v>
      </c>
      <c r="J22" s="192">
        <f t="shared" si="2"/>
        <v>2</v>
      </c>
      <c r="K22" s="190">
        <v>6</v>
      </c>
      <c r="L22" s="192" t="str">
        <f t="shared" si="3"/>
        <v>C</v>
      </c>
      <c r="M22" s="192">
        <f t="shared" si="4"/>
        <v>2</v>
      </c>
      <c r="N22" s="261">
        <f t="shared" si="5"/>
        <v>2</v>
      </c>
      <c r="O22" s="341">
        <f t="shared" si="0"/>
      </c>
    </row>
    <row r="23" spans="1:15" s="98" customFormat="1" ht="13.5" customHeight="1">
      <c r="A23" s="163">
        <v>17</v>
      </c>
      <c r="B23" s="165" t="s">
        <v>1190</v>
      </c>
      <c r="C23" s="263" t="s">
        <v>273</v>
      </c>
      <c r="D23" s="264" t="s">
        <v>134</v>
      </c>
      <c r="E23" s="245" t="s">
        <v>12</v>
      </c>
      <c r="F23" s="325">
        <v>34778</v>
      </c>
      <c r="G23" s="265" t="s">
        <v>13</v>
      </c>
      <c r="H23" s="190">
        <v>7</v>
      </c>
      <c r="I23" s="192" t="str">
        <f t="shared" si="1"/>
        <v>B</v>
      </c>
      <c r="J23" s="192">
        <f t="shared" si="2"/>
        <v>3</v>
      </c>
      <c r="K23" s="190">
        <v>7.8</v>
      </c>
      <c r="L23" s="192" t="str">
        <f t="shared" si="3"/>
        <v>B</v>
      </c>
      <c r="M23" s="192">
        <f t="shared" si="4"/>
        <v>3</v>
      </c>
      <c r="N23" s="261">
        <f t="shared" si="5"/>
        <v>3</v>
      </c>
      <c r="O23" s="341">
        <f t="shared" si="0"/>
      </c>
    </row>
    <row r="24" spans="1:15" s="98" customFormat="1" ht="13.5" customHeight="1">
      <c r="A24" s="163">
        <v>18</v>
      </c>
      <c r="B24" s="165" t="s">
        <v>1191</v>
      </c>
      <c r="C24" s="263" t="s">
        <v>16</v>
      </c>
      <c r="D24" s="264" t="s">
        <v>134</v>
      </c>
      <c r="E24" s="245" t="s">
        <v>12</v>
      </c>
      <c r="F24" s="325">
        <v>34931</v>
      </c>
      <c r="G24" s="265" t="s">
        <v>15</v>
      </c>
      <c r="H24" s="190">
        <v>5.8</v>
      </c>
      <c r="I24" s="192" t="str">
        <f t="shared" si="1"/>
        <v>C</v>
      </c>
      <c r="J24" s="192">
        <f t="shared" si="2"/>
        <v>2</v>
      </c>
      <c r="K24" s="190">
        <v>7.5</v>
      </c>
      <c r="L24" s="192" t="str">
        <f t="shared" si="3"/>
        <v>B</v>
      </c>
      <c r="M24" s="192">
        <f t="shared" si="4"/>
        <v>3</v>
      </c>
      <c r="N24" s="261">
        <f t="shared" si="5"/>
        <v>2.6</v>
      </c>
      <c r="O24" s="341">
        <f t="shared" si="0"/>
      </c>
    </row>
    <row r="25" spans="1:15" s="98" customFormat="1" ht="13.5" customHeight="1">
      <c r="A25" s="163">
        <v>19</v>
      </c>
      <c r="B25" s="165" t="s">
        <v>1192</v>
      </c>
      <c r="C25" s="263" t="s">
        <v>274</v>
      </c>
      <c r="D25" s="264" t="s">
        <v>40</v>
      </c>
      <c r="E25" s="245" t="s">
        <v>12</v>
      </c>
      <c r="F25" s="325">
        <v>34792</v>
      </c>
      <c r="G25" s="265" t="s">
        <v>15</v>
      </c>
      <c r="H25" s="190">
        <v>6.5</v>
      </c>
      <c r="I25" s="192" t="str">
        <f t="shared" si="1"/>
        <v>C+</v>
      </c>
      <c r="J25" s="192">
        <f t="shared" si="2"/>
        <v>2.5</v>
      </c>
      <c r="K25" s="190">
        <v>7.8</v>
      </c>
      <c r="L25" s="192" t="str">
        <f t="shared" si="3"/>
        <v>B</v>
      </c>
      <c r="M25" s="192">
        <f t="shared" si="4"/>
        <v>3</v>
      </c>
      <c r="N25" s="261">
        <f t="shared" si="5"/>
        <v>2.8</v>
      </c>
      <c r="O25" s="341">
        <f t="shared" si="0"/>
      </c>
    </row>
    <row r="26" spans="1:15" s="98" customFormat="1" ht="13.5" customHeight="1">
      <c r="A26" s="163">
        <v>20</v>
      </c>
      <c r="B26" s="165" t="s">
        <v>1193</v>
      </c>
      <c r="C26" s="263" t="s">
        <v>136</v>
      </c>
      <c r="D26" s="264" t="s">
        <v>40</v>
      </c>
      <c r="E26" s="245" t="s">
        <v>12</v>
      </c>
      <c r="F26" s="325" t="s">
        <v>275</v>
      </c>
      <c r="G26" s="265" t="s">
        <v>15</v>
      </c>
      <c r="H26" s="190">
        <v>7.5</v>
      </c>
      <c r="I26" s="192" t="str">
        <f t="shared" si="1"/>
        <v>B</v>
      </c>
      <c r="J26" s="192">
        <f t="shared" si="2"/>
        <v>3</v>
      </c>
      <c r="K26" s="190">
        <v>8.3</v>
      </c>
      <c r="L26" s="192" t="str">
        <f t="shared" si="3"/>
        <v>B+</v>
      </c>
      <c r="M26" s="192">
        <f t="shared" si="4"/>
        <v>3.5</v>
      </c>
      <c r="N26" s="261">
        <f t="shared" si="5"/>
        <v>3.3</v>
      </c>
      <c r="O26" s="341">
        <f t="shared" si="0"/>
      </c>
    </row>
    <row r="27" spans="1:15" s="98" customFormat="1" ht="13.5" customHeight="1">
      <c r="A27" s="163">
        <v>21</v>
      </c>
      <c r="B27" s="165" t="s">
        <v>1194</v>
      </c>
      <c r="C27" s="263" t="s">
        <v>276</v>
      </c>
      <c r="D27" s="264" t="s">
        <v>40</v>
      </c>
      <c r="E27" s="245" t="s">
        <v>12</v>
      </c>
      <c r="F27" s="325" t="s">
        <v>277</v>
      </c>
      <c r="G27" s="265" t="s">
        <v>151</v>
      </c>
      <c r="H27" s="190"/>
      <c r="I27" s="192"/>
      <c r="J27" s="192"/>
      <c r="K27" s="190"/>
      <c r="L27" s="192"/>
      <c r="M27" s="192"/>
      <c r="N27" s="261"/>
      <c r="O27" s="341" t="s">
        <v>1525</v>
      </c>
    </row>
    <row r="28" spans="1:15" s="98" customFormat="1" ht="13.5" customHeight="1">
      <c r="A28" s="163">
        <v>22</v>
      </c>
      <c r="B28" s="165" t="s">
        <v>1195</v>
      </c>
      <c r="C28" s="263" t="s">
        <v>278</v>
      </c>
      <c r="D28" s="264" t="s">
        <v>40</v>
      </c>
      <c r="E28" s="245" t="s">
        <v>12</v>
      </c>
      <c r="F28" s="325" t="s">
        <v>279</v>
      </c>
      <c r="G28" s="265" t="s">
        <v>15</v>
      </c>
      <c r="H28" s="190"/>
      <c r="I28" s="192"/>
      <c r="J28" s="192"/>
      <c r="K28" s="190"/>
      <c r="L28" s="192"/>
      <c r="M28" s="192"/>
      <c r="N28" s="261"/>
      <c r="O28" s="341" t="s">
        <v>1525</v>
      </c>
    </row>
    <row r="29" spans="1:15" s="98" customFormat="1" ht="13.5" customHeight="1">
      <c r="A29" s="163">
        <v>23</v>
      </c>
      <c r="B29" s="165" t="s">
        <v>1196</v>
      </c>
      <c r="C29" s="263" t="s">
        <v>16</v>
      </c>
      <c r="D29" s="264" t="s">
        <v>280</v>
      </c>
      <c r="E29" s="245" t="s">
        <v>12</v>
      </c>
      <c r="F29" s="325">
        <v>34853</v>
      </c>
      <c r="G29" s="265" t="s">
        <v>15</v>
      </c>
      <c r="H29" s="190">
        <v>7</v>
      </c>
      <c r="I29" s="192" t="str">
        <f t="shared" si="1"/>
        <v>B</v>
      </c>
      <c r="J29" s="192">
        <f t="shared" si="2"/>
        <v>3</v>
      </c>
      <c r="K29" s="190">
        <v>8.5</v>
      </c>
      <c r="L29" s="192" t="str">
        <f t="shared" si="3"/>
        <v>A</v>
      </c>
      <c r="M29" s="192">
        <f t="shared" si="4"/>
        <v>4</v>
      </c>
      <c r="N29" s="261">
        <f t="shared" si="5"/>
        <v>3.6</v>
      </c>
      <c r="O29" s="341">
        <f t="shared" si="0"/>
      </c>
    </row>
    <row r="30" spans="1:15" s="98" customFormat="1" ht="13.5" customHeight="1">
      <c r="A30" s="163">
        <v>24</v>
      </c>
      <c r="B30" s="165" t="s">
        <v>1197</v>
      </c>
      <c r="C30" s="263" t="s">
        <v>135</v>
      </c>
      <c r="D30" s="264" t="s">
        <v>280</v>
      </c>
      <c r="E30" s="245" t="s">
        <v>12</v>
      </c>
      <c r="F30" s="325" t="s">
        <v>156</v>
      </c>
      <c r="G30" s="265" t="s">
        <v>151</v>
      </c>
      <c r="H30" s="190">
        <v>8.5</v>
      </c>
      <c r="I30" s="192" t="str">
        <f t="shared" si="1"/>
        <v>A</v>
      </c>
      <c r="J30" s="192">
        <f t="shared" si="2"/>
        <v>4</v>
      </c>
      <c r="K30" s="190">
        <v>8.3</v>
      </c>
      <c r="L30" s="192" t="str">
        <f t="shared" si="3"/>
        <v>B+</v>
      </c>
      <c r="M30" s="192">
        <f t="shared" si="4"/>
        <v>3.5</v>
      </c>
      <c r="N30" s="261">
        <f t="shared" si="5"/>
        <v>3.7</v>
      </c>
      <c r="O30" s="341">
        <f t="shared" si="0"/>
      </c>
    </row>
    <row r="31" spans="1:15" s="98" customFormat="1" ht="13.5" customHeight="1">
      <c r="A31" s="163">
        <v>25</v>
      </c>
      <c r="B31" s="165" t="s">
        <v>1198</v>
      </c>
      <c r="C31" s="263" t="s">
        <v>25</v>
      </c>
      <c r="D31" s="264" t="s">
        <v>36</v>
      </c>
      <c r="E31" s="245" t="s">
        <v>12</v>
      </c>
      <c r="F31" s="325">
        <v>34933</v>
      </c>
      <c r="G31" s="265" t="s">
        <v>15</v>
      </c>
      <c r="H31" s="190">
        <v>7.5</v>
      </c>
      <c r="I31" s="192" t="str">
        <f t="shared" si="1"/>
        <v>B</v>
      </c>
      <c r="J31" s="192">
        <f t="shared" si="2"/>
        <v>3</v>
      </c>
      <c r="K31" s="190">
        <v>8</v>
      </c>
      <c r="L31" s="192" t="str">
        <f t="shared" si="3"/>
        <v>B+</v>
      </c>
      <c r="M31" s="192">
        <f t="shared" si="4"/>
        <v>3.5</v>
      </c>
      <c r="N31" s="261">
        <f t="shared" si="5"/>
        <v>3.3</v>
      </c>
      <c r="O31" s="341">
        <f t="shared" si="0"/>
      </c>
    </row>
    <row r="32" spans="1:15" s="98" customFormat="1" ht="13.5" customHeight="1">
      <c r="A32" s="163">
        <v>26</v>
      </c>
      <c r="B32" s="165" t="s">
        <v>1488</v>
      </c>
      <c r="C32" s="263" t="s">
        <v>16</v>
      </c>
      <c r="D32" s="264" t="s">
        <v>36</v>
      </c>
      <c r="E32" s="245" t="s">
        <v>12</v>
      </c>
      <c r="F32" s="325">
        <v>34785</v>
      </c>
      <c r="G32" s="265" t="s">
        <v>281</v>
      </c>
      <c r="H32" s="190">
        <v>8</v>
      </c>
      <c r="I32" s="192" t="str">
        <f t="shared" si="1"/>
        <v>B+</v>
      </c>
      <c r="J32" s="192">
        <f t="shared" si="2"/>
        <v>3.5</v>
      </c>
      <c r="K32" s="190">
        <v>6.8</v>
      </c>
      <c r="L32" s="192" t="str">
        <f t="shared" si="3"/>
        <v>C+</v>
      </c>
      <c r="M32" s="192">
        <f t="shared" si="4"/>
        <v>2.5</v>
      </c>
      <c r="N32" s="261">
        <f t="shared" si="5"/>
        <v>2.9</v>
      </c>
      <c r="O32" s="341">
        <f t="shared" si="0"/>
      </c>
    </row>
    <row r="33" spans="1:15" s="98" customFormat="1" ht="13.5" customHeight="1">
      <c r="A33" s="163">
        <v>27</v>
      </c>
      <c r="B33" s="165" t="s">
        <v>1199</v>
      </c>
      <c r="C33" s="263" t="s">
        <v>282</v>
      </c>
      <c r="D33" s="264" t="s">
        <v>29</v>
      </c>
      <c r="E33" s="245" t="s">
        <v>12</v>
      </c>
      <c r="F33" s="325">
        <v>34468</v>
      </c>
      <c r="G33" s="265" t="s">
        <v>15</v>
      </c>
      <c r="H33" s="190"/>
      <c r="I33" s="192"/>
      <c r="J33" s="192"/>
      <c r="K33" s="190"/>
      <c r="L33" s="192"/>
      <c r="M33" s="192"/>
      <c r="N33" s="261"/>
      <c r="O33" s="341" t="s">
        <v>1525</v>
      </c>
    </row>
    <row r="34" spans="1:15" s="98" customFormat="1" ht="13.5" customHeight="1">
      <c r="A34" s="163">
        <v>28</v>
      </c>
      <c r="B34" s="165" t="s">
        <v>1200</v>
      </c>
      <c r="C34" s="263" t="s">
        <v>25</v>
      </c>
      <c r="D34" s="264" t="s">
        <v>29</v>
      </c>
      <c r="E34" s="245" t="s">
        <v>12</v>
      </c>
      <c r="F34" s="325" t="s">
        <v>233</v>
      </c>
      <c r="G34" s="265" t="s">
        <v>15</v>
      </c>
      <c r="H34" s="190">
        <v>8</v>
      </c>
      <c r="I34" s="192" t="str">
        <f t="shared" si="1"/>
        <v>B+</v>
      </c>
      <c r="J34" s="192">
        <f t="shared" si="2"/>
        <v>3.5</v>
      </c>
      <c r="K34" s="190">
        <v>7.8</v>
      </c>
      <c r="L34" s="192" t="str">
        <f t="shared" si="3"/>
        <v>B</v>
      </c>
      <c r="M34" s="192">
        <f t="shared" si="4"/>
        <v>3</v>
      </c>
      <c r="N34" s="261">
        <f t="shared" si="5"/>
        <v>3.2</v>
      </c>
      <c r="O34" s="341">
        <f t="shared" si="0"/>
      </c>
    </row>
    <row r="35" spans="1:15" s="98" customFormat="1" ht="13.5" customHeight="1">
      <c r="A35" s="163">
        <v>29</v>
      </c>
      <c r="B35" s="165" t="s">
        <v>1201</v>
      </c>
      <c r="C35" s="263" t="s">
        <v>146</v>
      </c>
      <c r="D35" s="264" t="s">
        <v>29</v>
      </c>
      <c r="E35" s="245" t="s">
        <v>12</v>
      </c>
      <c r="F35" s="325">
        <v>34941</v>
      </c>
      <c r="G35" s="265" t="s">
        <v>13</v>
      </c>
      <c r="H35" s="190">
        <v>7.5</v>
      </c>
      <c r="I35" s="192" t="str">
        <f t="shared" si="1"/>
        <v>B</v>
      </c>
      <c r="J35" s="192">
        <f t="shared" si="2"/>
        <v>3</v>
      </c>
      <c r="K35" s="190">
        <v>8</v>
      </c>
      <c r="L35" s="192" t="str">
        <f t="shared" si="3"/>
        <v>B+</v>
      </c>
      <c r="M35" s="192">
        <f t="shared" si="4"/>
        <v>3.5</v>
      </c>
      <c r="N35" s="261">
        <f t="shared" si="5"/>
        <v>3.3</v>
      </c>
      <c r="O35" s="341">
        <f t="shared" si="0"/>
      </c>
    </row>
    <row r="36" spans="1:15" s="98" customFormat="1" ht="13.5" customHeight="1">
      <c r="A36" s="163">
        <v>30</v>
      </c>
      <c r="B36" s="165" t="s">
        <v>1202</v>
      </c>
      <c r="C36" s="263" t="s">
        <v>284</v>
      </c>
      <c r="D36" s="264" t="s">
        <v>285</v>
      </c>
      <c r="E36" s="245" t="s">
        <v>10</v>
      </c>
      <c r="F36" s="325" t="s">
        <v>286</v>
      </c>
      <c r="G36" s="265" t="s">
        <v>287</v>
      </c>
      <c r="H36" s="190">
        <v>8</v>
      </c>
      <c r="I36" s="192" t="str">
        <f t="shared" si="1"/>
        <v>B+</v>
      </c>
      <c r="J36" s="192">
        <f t="shared" si="2"/>
        <v>3.5</v>
      </c>
      <c r="K36" s="190">
        <v>6.5</v>
      </c>
      <c r="L36" s="192" t="str">
        <f t="shared" si="3"/>
        <v>C+</v>
      </c>
      <c r="M36" s="192">
        <f t="shared" si="4"/>
        <v>2.5</v>
      </c>
      <c r="N36" s="261">
        <f t="shared" si="5"/>
        <v>2.9</v>
      </c>
      <c r="O36" s="341">
        <f t="shared" si="0"/>
      </c>
    </row>
    <row r="37" spans="1:15" s="98" customFormat="1" ht="13.5" customHeight="1">
      <c r="A37" s="163">
        <v>31</v>
      </c>
      <c r="B37" s="165" t="s">
        <v>1203</v>
      </c>
      <c r="C37" s="263" t="s">
        <v>288</v>
      </c>
      <c r="D37" s="264" t="s">
        <v>11</v>
      </c>
      <c r="E37" s="245" t="s">
        <v>12</v>
      </c>
      <c r="F37" s="325">
        <v>34793</v>
      </c>
      <c r="G37" s="265" t="s">
        <v>13</v>
      </c>
      <c r="H37" s="190">
        <v>7.8</v>
      </c>
      <c r="I37" s="192" t="str">
        <f t="shared" si="1"/>
        <v>B</v>
      </c>
      <c r="J37" s="192">
        <f t="shared" si="2"/>
        <v>3</v>
      </c>
      <c r="K37" s="190">
        <v>7</v>
      </c>
      <c r="L37" s="192" t="str">
        <f t="shared" si="3"/>
        <v>B</v>
      </c>
      <c r="M37" s="192">
        <f t="shared" si="4"/>
        <v>3</v>
      </c>
      <c r="N37" s="261">
        <f t="shared" si="5"/>
        <v>3</v>
      </c>
      <c r="O37" s="341">
        <f t="shared" si="0"/>
      </c>
    </row>
    <row r="38" spans="1:15" s="98" customFormat="1" ht="13.5" customHeight="1">
      <c r="A38" s="163">
        <v>32</v>
      </c>
      <c r="B38" s="165" t="s">
        <v>1204</v>
      </c>
      <c r="C38" s="263" t="s">
        <v>289</v>
      </c>
      <c r="D38" s="264" t="s">
        <v>11</v>
      </c>
      <c r="E38" s="245" t="s">
        <v>12</v>
      </c>
      <c r="F38" s="325" t="s">
        <v>14</v>
      </c>
      <c r="G38" s="265" t="s">
        <v>15</v>
      </c>
      <c r="H38" s="190">
        <v>7.3</v>
      </c>
      <c r="I38" s="192" t="str">
        <f t="shared" si="1"/>
        <v>B</v>
      </c>
      <c r="J38" s="192">
        <f t="shared" si="2"/>
        <v>3</v>
      </c>
      <c r="K38" s="190">
        <v>7.5</v>
      </c>
      <c r="L38" s="192" t="str">
        <f t="shared" si="3"/>
        <v>B</v>
      </c>
      <c r="M38" s="192">
        <f t="shared" si="4"/>
        <v>3</v>
      </c>
      <c r="N38" s="261">
        <f t="shared" si="5"/>
        <v>3</v>
      </c>
      <c r="O38" s="341">
        <f t="shared" si="0"/>
      </c>
    </row>
    <row r="39" spans="1:15" s="98" customFormat="1" ht="13.5" customHeight="1">
      <c r="A39" s="163">
        <v>33</v>
      </c>
      <c r="B39" s="165" t="s">
        <v>1205</v>
      </c>
      <c r="C39" s="263" t="s">
        <v>146</v>
      </c>
      <c r="D39" s="264" t="s">
        <v>11</v>
      </c>
      <c r="E39" s="245" t="s">
        <v>12</v>
      </c>
      <c r="F39" s="325" t="s">
        <v>241</v>
      </c>
      <c r="G39" s="265" t="s">
        <v>15</v>
      </c>
      <c r="H39" s="190">
        <v>6.5</v>
      </c>
      <c r="I39" s="192" t="str">
        <f t="shared" si="1"/>
        <v>C+</v>
      </c>
      <c r="J39" s="192">
        <f t="shared" si="2"/>
        <v>2.5</v>
      </c>
      <c r="K39" s="190">
        <v>7.8</v>
      </c>
      <c r="L39" s="192" t="str">
        <f t="shared" si="3"/>
        <v>B</v>
      </c>
      <c r="M39" s="192">
        <f t="shared" si="4"/>
        <v>3</v>
      </c>
      <c r="N39" s="261">
        <f t="shared" si="5"/>
        <v>2.8</v>
      </c>
      <c r="O39" s="341">
        <f aca="true" t="shared" si="6" ref="O39:O64">IF(COUNTIF(H39:M39,"F")+COUNTIF(H39:M39,"F+")&gt;0,"TL "&amp;COUNTIF(H39:M39,"F")+COUNTIF(H39:M39,"F+")&amp;" HP","")</f>
      </c>
    </row>
    <row r="40" spans="1:15" s="98" customFormat="1" ht="13.5" customHeight="1">
      <c r="A40" s="163">
        <v>34</v>
      </c>
      <c r="B40" s="165" t="s">
        <v>1206</v>
      </c>
      <c r="C40" s="263" t="s">
        <v>291</v>
      </c>
      <c r="D40" s="264" t="s">
        <v>11</v>
      </c>
      <c r="E40" s="245" t="s">
        <v>12</v>
      </c>
      <c r="F40" s="325">
        <v>34942</v>
      </c>
      <c r="G40" s="265" t="s">
        <v>17</v>
      </c>
      <c r="H40" s="190">
        <v>7.8</v>
      </c>
      <c r="I40" s="192" t="str">
        <f t="shared" si="1"/>
        <v>B</v>
      </c>
      <c r="J40" s="192">
        <f t="shared" si="2"/>
        <v>3</v>
      </c>
      <c r="K40" s="190">
        <v>8</v>
      </c>
      <c r="L40" s="192" t="str">
        <f t="shared" si="3"/>
        <v>B+</v>
      </c>
      <c r="M40" s="192">
        <f t="shared" si="4"/>
        <v>3.5</v>
      </c>
      <c r="N40" s="261">
        <f t="shared" si="5"/>
        <v>3.3</v>
      </c>
      <c r="O40" s="341">
        <f t="shared" si="6"/>
      </c>
    </row>
    <row r="41" spans="1:15" s="100" customFormat="1" ht="13.5" customHeight="1">
      <c r="A41" s="176">
        <v>35</v>
      </c>
      <c r="B41" s="165" t="s">
        <v>1207</v>
      </c>
      <c r="C41" s="311" t="s">
        <v>18</v>
      </c>
      <c r="D41" s="312" t="s">
        <v>11</v>
      </c>
      <c r="E41" s="248" t="s">
        <v>12</v>
      </c>
      <c r="F41" s="327" t="s">
        <v>138</v>
      </c>
      <c r="G41" s="313" t="s">
        <v>205</v>
      </c>
      <c r="H41" s="190">
        <v>7</v>
      </c>
      <c r="I41" s="215" t="str">
        <f t="shared" si="1"/>
        <v>B</v>
      </c>
      <c r="J41" s="215">
        <f t="shared" si="2"/>
        <v>3</v>
      </c>
      <c r="K41" s="190">
        <v>7.5</v>
      </c>
      <c r="L41" s="260" t="str">
        <f t="shared" si="3"/>
        <v>B</v>
      </c>
      <c r="M41" s="260">
        <f t="shared" si="4"/>
        <v>3</v>
      </c>
      <c r="N41" s="261">
        <f t="shared" si="5"/>
        <v>3</v>
      </c>
      <c r="O41" s="341">
        <f t="shared" si="6"/>
      </c>
    </row>
    <row r="42" spans="1:15" s="94" customFormat="1" ht="13.5" customHeight="1">
      <c r="A42" s="266">
        <v>36</v>
      </c>
      <c r="B42" s="165" t="s">
        <v>1208</v>
      </c>
      <c r="C42" s="166" t="s">
        <v>292</v>
      </c>
      <c r="D42" s="167" t="s">
        <v>11</v>
      </c>
      <c r="E42" s="168" t="s">
        <v>12</v>
      </c>
      <c r="F42" s="169">
        <v>34759</v>
      </c>
      <c r="G42" s="170" t="s">
        <v>13</v>
      </c>
      <c r="H42" s="190">
        <v>7.5</v>
      </c>
      <c r="I42" s="192" t="str">
        <f t="shared" si="1"/>
        <v>B</v>
      </c>
      <c r="J42" s="192">
        <f t="shared" si="2"/>
        <v>3</v>
      </c>
      <c r="K42" s="190">
        <v>7.5</v>
      </c>
      <c r="L42" s="192" t="str">
        <f t="shared" si="3"/>
        <v>B</v>
      </c>
      <c r="M42" s="192">
        <f t="shared" si="4"/>
        <v>3</v>
      </c>
      <c r="N42" s="261">
        <f t="shared" si="5"/>
        <v>3</v>
      </c>
      <c r="O42" s="341">
        <f t="shared" si="6"/>
      </c>
    </row>
    <row r="43" spans="1:15" s="98" customFormat="1" ht="13.5" customHeight="1">
      <c r="A43" s="163">
        <v>37</v>
      </c>
      <c r="B43" s="165" t="s">
        <v>1209</v>
      </c>
      <c r="C43" s="263" t="s">
        <v>293</v>
      </c>
      <c r="D43" s="264" t="s">
        <v>294</v>
      </c>
      <c r="E43" s="245" t="s">
        <v>12</v>
      </c>
      <c r="F43" s="325">
        <v>34826</v>
      </c>
      <c r="G43" s="265" t="s">
        <v>257</v>
      </c>
      <c r="H43" s="190">
        <v>7.3</v>
      </c>
      <c r="I43" s="192" t="str">
        <f t="shared" si="1"/>
        <v>B</v>
      </c>
      <c r="J43" s="192">
        <f t="shared" si="2"/>
        <v>3</v>
      </c>
      <c r="K43" s="190">
        <v>7.8</v>
      </c>
      <c r="L43" s="192" t="str">
        <f t="shared" si="3"/>
        <v>B</v>
      </c>
      <c r="M43" s="192">
        <f t="shared" si="4"/>
        <v>3</v>
      </c>
      <c r="N43" s="261">
        <f t="shared" si="5"/>
        <v>3</v>
      </c>
      <c r="O43" s="341">
        <f t="shared" si="6"/>
      </c>
    </row>
    <row r="44" spans="1:15" s="98" customFormat="1" ht="13.5" customHeight="1">
      <c r="A44" s="163">
        <v>38</v>
      </c>
      <c r="B44" s="165" t="s">
        <v>1210</v>
      </c>
      <c r="C44" s="263" t="s">
        <v>19</v>
      </c>
      <c r="D44" s="264" t="s">
        <v>295</v>
      </c>
      <c r="E44" s="245" t="s">
        <v>12</v>
      </c>
      <c r="F44" s="325">
        <v>34502</v>
      </c>
      <c r="G44" s="265" t="s">
        <v>15</v>
      </c>
      <c r="H44" s="190">
        <v>7.5</v>
      </c>
      <c r="I44" s="192" t="str">
        <f t="shared" si="1"/>
        <v>B</v>
      </c>
      <c r="J44" s="192">
        <f t="shared" si="2"/>
        <v>3</v>
      </c>
      <c r="K44" s="190">
        <v>7.3</v>
      </c>
      <c r="L44" s="192" t="str">
        <f t="shared" si="3"/>
        <v>B</v>
      </c>
      <c r="M44" s="192">
        <f t="shared" si="4"/>
        <v>3</v>
      </c>
      <c r="N44" s="261">
        <f t="shared" si="5"/>
        <v>3</v>
      </c>
      <c r="O44" s="341">
        <f t="shared" si="6"/>
      </c>
    </row>
    <row r="45" spans="1:15" s="98" customFormat="1" ht="13.5" customHeight="1">
      <c r="A45" s="163">
        <v>39</v>
      </c>
      <c r="B45" s="165" t="s">
        <v>1211</v>
      </c>
      <c r="C45" s="263" t="s">
        <v>296</v>
      </c>
      <c r="D45" s="264" t="s">
        <v>297</v>
      </c>
      <c r="E45" s="245" t="s">
        <v>12</v>
      </c>
      <c r="F45" s="325">
        <v>34928</v>
      </c>
      <c r="G45" s="265" t="s">
        <v>15</v>
      </c>
      <c r="H45" s="190">
        <v>7.3</v>
      </c>
      <c r="I45" s="192" t="str">
        <f t="shared" si="1"/>
        <v>B</v>
      </c>
      <c r="J45" s="192">
        <f t="shared" si="2"/>
        <v>3</v>
      </c>
      <c r="K45" s="190">
        <v>8</v>
      </c>
      <c r="L45" s="192" t="str">
        <f t="shared" si="3"/>
        <v>B+</v>
      </c>
      <c r="M45" s="192">
        <f t="shared" si="4"/>
        <v>3.5</v>
      </c>
      <c r="N45" s="261">
        <f t="shared" si="5"/>
        <v>3.3</v>
      </c>
      <c r="O45" s="341">
        <f t="shared" si="6"/>
      </c>
    </row>
    <row r="46" spans="1:15" s="98" customFormat="1" ht="13.5" customHeight="1">
      <c r="A46" s="163">
        <v>40</v>
      </c>
      <c r="B46" s="165" t="s">
        <v>1489</v>
      </c>
      <c r="C46" s="263" t="s">
        <v>18</v>
      </c>
      <c r="D46" s="264" t="s">
        <v>298</v>
      </c>
      <c r="E46" s="245" t="s">
        <v>12</v>
      </c>
      <c r="F46" s="325">
        <v>34895</v>
      </c>
      <c r="G46" s="265" t="s">
        <v>20</v>
      </c>
      <c r="H46" s="190">
        <v>7</v>
      </c>
      <c r="I46" s="192" t="str">
        <f t="shared" si="1"/>
        <v>B</v>
      </c>
      <c r="J46" s="192">
        <f t="shared" si="2"/>
        <v>3</v>
      </c>
      <c r="K46" s="190">
        <v>8</v>
      </c>
      <c r="L46" s="192" t="str">
        <f t="shared" si="3"/>
        <v>B+</v>
      </c>
      <c r="M46" s="192">
        <f t="shared" si="4"/>
        <v>3.5</v>
      </c>
      <c r="N46" s="261">
        <f t="shared" si="5"/>
        <v>3.3</v>
      </c>
      <c r="O46" s="341">
        <f t="shared" si="6"/>
      </c>
    </row>
    <row r="47" spans="1:15" s="98" customFormat="1" ht="13.5" customHeight="1">
      <c r="A47" s="163">
        <v>41</v>
      </c>
      <c r="B47" s="165" t="s">
        <v>1212</v>
      </c>
      <c r="C47" s="263" t="s">
        <v>299</v>
      </c>
      <c r="D47" s="264" t="s">
        <v>21</v>
      </c>
      <c r="E47" s="245" t="s">
        <v>12</v>
      </c>
      <c r="F47" s="325">
        <v>34890</v>
      </c>
      <c r="G47" s="265" t="s">
        <v>13</v>
      </c>
      <c r="H47" s="190"/>
      <c r="I47" s="192"/>
      <c r="J47" s="192"/>
      <c r="K47" s="190"/>
      <c r="L47" s="192"/>
      <c r="M47" s="192"/>
      <c r="N47" s="261"/>
      <c r="O47" s="341" t="s">
        <v>1525</v>
      </c>
    </row>
    <row r="48" spans="1:15" s="98" customFormat="1" ht="13.5" customHeight="1">
      <c r="A48" s="163">
        <v>42</v>
      </c>
      <c r="B48" s="165" t="s">
        <v>1213</v>
      </c>
      <c r="C48" s="263" t="s">
        <v>16</v>
      </c>
      <c r="D48" s="264" t="s">
        <v>21</v>
      </c>
      <c r="E48" s="245" t="s">
        <v>12</v>
      </c>
      <c r="F48" s="325">
        <v>34868</v>
      </c>
      <c r="G48" s="265" t="s">
        <v>205</v>
      </c>
      <c r="H48" s="190"/>
      <c r="I48" s="192"/>
      <c r="J48" s="192"/>
      <c r="K48" s="190"/>
      <c r="L48" s="192"/>
      <c r="M48" s="192"/>
      <c r="N48" s="261"/>
      <c r="O48" s="341" t="s">
        <v>1525</v>
      </c>
    </row>
    <row r="49" spans="1:15" s="98" customFormat="1" ht="13.5" customHeight="1">
      <c r="A49" s="163">
        <v>43</v>
      </c>
      <c r="B49" s="165" t="s">
        <v>1214</v>
      </c>
      <c r="C49" s="263" t="s">
        <v>300</v>
      </c>
      <c r="D49" s="264" t="s">
        <v>301</v>
      </c>
      <c r="E49" s="245" t="s">
        <v>12</v>
      </c>
      <c r="F49" s="325" t="s">
        <v>302</v>
      </c>
      <c r="G49" s="265" t="s">
        <v>174</v>
      </c>
      <c r="H49" s="190"/>
      <c r="I49" s="192"/>
      <c r="J49" s="192"/>
      <c r="K49" s="190"/>
      <c r="L49" s="192"/>
      <c r="M49" s="192"/>
      <c r="N49" s="261"/>
      <c r="O49" s="341" t="s">
        <v>1525</v>
      </c>
    </row>
    <row r="50" spans="1:15" s="98" customFormat="1" ht="13.5" customHeight="1">
      <c r="A50" s="163">
        <v>44</v>
      </c>
      <c r="B50" s="165" t="s">
        <v>1490</v>
      </c>
      <c r="C50" s="263" t="s">
        <v>303</v>
      </c>
      <c r="D50" s="264" t="s">
        <v>22</v>
      </c>
      <c r="E50" s="245" t="s">
        <v>12</v>
      </c>
      <c r="F50" s="325">
        <v>34450</v>
      </c>
      <c r="G50" s="265" t="s">
        <v>15</v>
      </c>
      <c r="H50" s="190">
        <v>7.5</v>
      </c>
      <c r="I50" s="192" t="str">
        <f t="shared" si="1"/>
        <v>B</v>
      </c>
      <c r="J50" s="192">
        <f t="shared" si="2"/>
        <v>3</v>
      </c>
      <c r="K50" s="190">
        <v>7.8</v>
      </c>
      <c r="L50" s="192" t="str">
        <f t="shared" si="3"/>
        <v>B</v>
      </c>
      <c r="M50" s="192">
        <f t="shared" si="4"/>
        <v>3</v>
      </c>
      <c r="N50" s="261">
        <f t="shared" si="5"/>
        <v>3</v>
      </c>
      <c r="O50" s="341">
        <f t="shared" si="6"/>
      </c>
    </row>
    <row r="51" spans="1:15" s="98" customFormat="1" ht="13.5" customHeight="1">
      <c r="A51" s="163">
        <v>45</v>
      </c>
      <c r="B51" s="165" t="s">
        <v>1215</v>
      </c>
      <c r="C51" s="263" t="s">
        <v>23</v>
      </c>
      <c r="D51" s="264" t="s">
        <v>304</v>
      </c>
      <c r="E51" s="245" t="s">
        <v>12</v>
      </c>
      <c r="F51" s="325" t="s">
        <v>305</v>
      </c>
      <c r="G51" s="265" t="s">
        <v>15</v>
      </c>
      <c r="H51" s="190"/>
      <c r="I51" s="192"/>
      <c r="J51" s="192"/>
      <c r="K51" s="190"/>
      <c r="L51" s="192"/>
      <c r="M51" s="192"/>
      <c r="N51" s="261"/>
      <c r="O51" s="341" t="s">
        <v>1525</v>
      </c>
    </row>
    <row r="52" spans="1:15" s="98" customFormat="1" ht="13.5" customHeight="1">
      <c r="A52" s="163">
        <v>46</v>
      </c>
      <c r="B52" s="165" t="s">
        <v>1216</v>
      </c>
      <c r="C52" s="263" t="s">
        <v>306</v>
      </c>
      <c r="D52" s="264" t="s">
        <v>24</v>
      </c>
      <c r="E52" s="245" t="s">
        <v>12</v>
      </c>
      <c r="F52" s="325" t="s">
        <v>241</v>
      </c>
      <c r="G52" s="265" t="s">
        <v>15</v>
      </c>
      <c r="H52" s="190"/>
      <c r="I52" s="192"/>
      <c r="J52" s="192"/>
      <c r="K52" s="190"/>
      <c r="L52" s="192"/>
      <c r="M52" s="192"/>
      <c r="N52" s="261"/>
      <c r="O52" s="341" t="s">
        <v>1525</v>
      </c>
    </row>
    <row r="53" spans="1:15" s="98" customFormat="1" ht="13.5" customHeight="1">
      <c r="A53" s="163">
        <v>47</v>
      </c>
      <c r="B53" s="165" t="s">
        <v>1217</v>
      </c>
      <c r="C53" s="263" t="s">
        <v>307</v>
      </c>
      <c r="D53" s="264" t="s">
        <v>24</v>
      </c>
      <c r="E53" s="245" t="s">
        <v>12</v>
      </c>
      <c r="F53" s="325" t="s">
        <v>308</v>
      </c>
      <c r="G53" s="265" t="s">
        <v>13</v>
      </c>
      <c r="H53" s="190"/>
      <c r="I53" s="192"/>
      <c r="J53" s="192"/>
      <c r="K53" s="190"/>
      <c r="L53" s="192"/>
      <c r="M53" s="192"/>
      <c r="N53" s="261"/>
      <c r="O53" s="341" t="s">
        <v>1525</v>
      </c>
    </row>
    <row r="54" spans="1:15" s="98" customFormat="1" ht="13.5" customHeight="1">
      <c r="A54" s="163">
        <v>48</v>
      </c>
      <c r="B54" s="164" t="s">
        <v>1218</v>
      </c>
      <c r="C54" s="172" t="s">
        <v>309</v>
      </c>
      <c r="D54" s="173" t="s">
        <v>24</v>
      </c>
      <c r="E54" s="171" t="s">
        <v>12</v>
      </c>
      <c r="F54" s="174">
        <v>34937</v>
      </c>
      <c r="G54" s="175" t="s">
        <v>13</v>
      </c>
      <c r="H54" s="190"/>
      <c r="I54" s="192"/>
      <c r="J54" s="192"/>
      <c r="K54" s="190"/>
      <c r="L54" s="192"/>
      <c r="M54" s="192"/>
      <c r="N54" s="261"/>
      <c r="O54" s="341" t="s">
        <v>1525</v>
      </c>
    </row>
    <row r="55" spans="1:15" s="98" customFormat="1" ht="13.5" customHeight="1">
      <c r="A55" s="163">
        <v>49</v>
      </c>
      <c r="B55" s="164" t="s">
        <v>1219</v>
      </c>
      <c r="C55" s="172" t="s">
        <v>310</v>
      </c>
      <c r="D55" s="173" t="s">
        <v>24</v>
      </c>
      <c r="E55" s="171" t="s">
        <v>12</v>
      </c>
      <c r="F55" s="174" t="s">
        <v>311</v>
      </c>
      <c r="G55" s="175" t="s">
        <v>205</v>
      </c>
      <c r="H55" s="190"/>
      <c r="I55" s="192"/>
      <c r="J55" s="192"/>
      <c r="K55" s="190"/>
      <c r="L55" s="192"/>
      <c r="M55" s="192"/>
      <c r="N55" s="261"/>
      <c r="O55" s="341" t="s">
        <v>1525</v>
      </c>
    </row>
    <row r="56" spans="1:15" s="98" customFormat="1" ht="13.5" customHeight="1">
      <c r="A56" s="163">
        <v>50</v>
      </c>
      <c r="B56" s="164" t="s">
        <v>1220</v>
      </c>
      <c r="C56" s="172" t="s">
        <v>25</v>
      </c>
      <c r="D56" s="173" t="s">
        <v>140</v>
      </c>
      <c r="E56" s="171" t="s">
        <v>12</v>
      </c>
      <c r="F56" s="174">
        <v>34936</v>
      </c>
      <c r="G56" s="175" t="s">
        <v>15</v>
      </c>
      <c r="H56" s="190">
        <v>6</v>
      </c>
      <c r="I56" s="192" t="str">
        <f t="shared" si="1"/>
        <v>C</v>
      </c>
      <c r="J56" s="192">
        <f t="shared" si="2"/>
        <v>2</v>
      </c>
      <c r="K56" s="190">
        <v>8</v>
      </c>
      <c r="L56" s="192" t="str">
        <f t="shared" si="3"/>
        <v>B+</v>
      </c>
      <c r="M56" s="192">
        <f t="shared" si="4"/>
        <v>3.5</v>
      </c>
      <c r="N56" s="261">
        <f t="shared" si="5"/>
        <v>2.9</v>
      </c>
      <c r="O56" s="341">
        <f t="shared" si="6"/>
      </c>
    </row>
    <row r="57" spans="1:15" s="98" customFormat="1" ht="13.5" customHeight="1">
      <c r="A57" s="163">
        <v>51</v>
      </c>
      <c r="B57" s="164" t="s">
        <v>1221</v>
      </c>
      <c r="C57" s="172" t="s">
        <v>16</v>
      </c>
      <c r="D57" s="173" t="s">
        <v>141</v>
      </c>
      <c r="E57" s="171" t="s">
        <v>12</v>
      </c>
      <c r="F57" s="174">
        <v>34863</v>
      </c>
      <c r="G57" s="175" t="s">
        <v>15</v>
      </c>
      <c r="H57" s="190">
        <v>6.5</v>
      </c>
      <c r="I57" s="192" t="str">
        <f t="shared" si="1"/>
        <v>C+</v>
      </c>
      <c r="J57" s="192">
        <f t="shared" si="2"/>
        <v>2.5</v>
      </c>
      <c r="K57" s="190">
        <v>7.3</v>
      </c>
      <c r="L57" s="192" t="str">
        <f t="shared" si="3"/>
        <v>B</v>
      </c>
      <c r="M57" s="192">
        <f t="shared" si="4"/>
        <v>3</v>
      </c>
      <c r="N57" s="261">
        <f t="shared" si="5"/>
        <v>2.8</v>
      </c>
      <c r="O57" s="341">
        <f t="shared" si="6"/>
      </c>
    </row>
    <row r="58" spans="1:15" s="98" customFormat="1" ht="13.5" customHeight="1">
      <c r="A58" s="163">
        <v>52</v>
      </c>
      <c r="B58" s="164" t="s">
        <v>1222</v>
      </c>
      <c r="C58" s="172" t="s">
        <v>26</v>
      </c>
      <c r="D58" s="173" t="s">
        <v>27</v>
      </c>
      <c r="E58" s="171" t="s">
        <v>12</v>
      </c>
      <c r="F58" s="174">
        <v>34888</v>
      </c>
      <c r="G58" s="175" t="s">
        <v>13</v>
      </c>
      <c r="H58" s="190">
        <v>7.3</v>
      </c>
      <c r="I58" s="192" t="str">
        <f t="shared" si="1"/>
        <v>B</v>
      </c>
      <c r="J58" s="192">
        <f t="shared" si="2"/>
        <v>3</v>
      </c>
      <c r="K58" s="190">
        <v>8</v>
      </c>
      <c r="L58" s="192" t="str">
        <f t="shared" si="3"/>
        <v>B+</v>
      </c>
      <c r="M58" s="192">
        <f t="shared" si="4"/>
        <v>3.5</v>
      </c>
      <c r="N58" s="261">
        <f t="shared" si="5"/>
        <v>3.3</v>
      </c>
      <c r="O58" s="341">
        <f t="shared" si="6"/>
      </c>
    </row>
    <row r="59" spans="1:15" s="98" customFormat="1" ht="13.5" customHeight="1">
      <c r="A59" s="163">
        <v>53</v>
      </c>
      <c r="B59" s="164" t="s">
        <v>1223</v>
      </c>
      <c r="C59" s="172" t="s">
        <v>312</v>
      </c>
      <c r="D59" s="173" t="s">
        <v>28</v>
      </c>
      <c r="E59" s="171" t="s">
        <v>12</v>
      </c>
      <c r="F59" s="174" t="s">
        <v>313</v>
      </c>
      <c r="G59" s="175" t="s">
        <v>15</v>
      </c>
      <c r="H59" s="190">
        <v>7.3</v>
      </c>
      <c r="I59" s="192" t="str">
        <f t="shared" si="1"/>
        <v>B</v>
      </c>
      <c r="J59" s="192">
        <f t="shared" si="2"/>
        <v>3</v>
      </c>
      <c r="K59" s="190">
        <v>8.5</v>
      </c>
      <c r="L59" s="192" t="str">
        <f t="shared" si="3"/>
        <v>A</v>
      </c>
      <c r="M59" s="192">
        <f t="shared" si="4"/>
        <v>4</v>
      </c>
      <c r="N59" s="261">
        <f t="shared" si="5"/>
        <v>3.6</v>
      </c>
      <c r="O59" s="341">
        <f t="shared" si="6"/>
      </c>
    </row>
    <row r="60" spans="1:15" s="98" customFormat="1" ht="13.5" customHeight="1">
      <c r="A60" s="163">
        <v>54</v>
      </c>
      <c r="B60" s="164" t="s">
        <v>1224</v>
      </c>
      <c r="C60" s="172" t="s">
        <v>314</v>
      </c>
      <c r="D60" s="173" t="s">
        <v>28</v>
      </c>
      <c r="E60" s="171" t="s">
        <v>12</v>
      </c>
      <c r="F60" s="174">
        <v>34805</v>
      </c>
      <c r="G60" s="175" t="s">
        <v>13</v>
      </c>
      <c r="H60" s="190">
        <v>5.3</v>
      </c>
      <c r="I60" s="192" t="str">
        <f t="shared" si="1"/>
        <v>D+</v>
      </c>
      <c r="J60" s="192">
        <f t="shared" si="2"/>
        <v>1.5</v>
      </c>
      <c r="K60" s="190">
        <v>8</v>
      </c>
      <c r="L60" s="192" t="str">
        <f t="shared" si="3"/>
        <v>B+</v>
      </c>
      <c r="M60" s="192">
        <f t="shared" si="4"/>
        <v>3.5</v>
      </c>
      <c r="N60" s="261">
        <f t="shared" si="5"/>
        <v>2.7</v>
      </c>
      <c r="O60" s="341">
        <f t="shared" si="6"/>
      </c>
    </row>
    <row r="61" spans="1:15" s="98" customFormat="1" ht="13.5" customHeight="1">
      <c r="A61" s="163">
        <v>55</v>
      </c>
      <c r="B61" s="164" t="s">
        <v>1225</v>
      </c>
      <c r="C61" s="172" t="s">
        <v>315</v>
      </c>
      <c r="D61" s="173" t="s">
        <v>316</v>
      </c>
      <c r="E61" s="171" t="s">
        <v>10</v>
      </c>
      <c r="F61" s="174">
        <v>34893</v>
      </c>
      <c r="G61" s="175" t="s">
        <v>15</v>
      </c>
      <c r="H61" s="190">
        <v>6.5</v>
      </c>
      <c r="I61" s="192" t="str">
        <f t="shared" si="1"/>
        <v>C+</v>
      </c>
      <c r="J61" s="192">
        <f t="shared" si="2"/>
        <v>2.5</v>
      </c>
      <c r="K61" s="190">
        <v>7</v>
      </c>
      <c r="L61" s="192" t="str">
        <f t="shared" si="3"/>
        <v>B</v>
      </c>
      <c r="M61" s="192">
        <f t="shared" si="4"/>
        <v>3</v>
      </c>
      <c r="N61" s="261">
        <f t="shared" si="5"/>
        <v>2.8</v>
      </c>
      <c r="O61" s="341">
        <f t="shared" si="6"/>
      </c>
    </row>
    <row r="62" spans="1:15" s="98" customFormat="1" ht="13.5" customHeight="1">
      <c r="A62" s="163">
        <v>56</v>
      </c>
      <c r="B62" s="164" t="s">
        <v>1226</v>
      </c>
      <c r="C62" s="172" t="s">
        <v>317</v>
      </c>
      <c r="D62" s="173" t="s">
        <v>318</v>
      </c>
      <c r="E62" s="171" t="s">
        <v>12</v>
      </c>
      <c r="F62" s="174" t="s">
        <v>319</v>
      </c>
      <c r="G62" s="175" t="s">
        <v>17</v>
      </c>
      <c r="H62" s="190">
        <v>5.8</v>
      </c>
      <c r="I62" s="192" t="str">
        <f t="shared" si="1"/>
        <v>C</v>
      </c>
      <c r="J62" s="192">
        <f t="shared" si="2"/>
        <v>2</v>
      </c>
      <c r="K62" s="190">
        <v>7.5</v>
      </c>
      <c r="L62" s="192" t="str">
        <f t="shared" si="3"/>
        <v>B</v>
      </c>
      <c r="M62" s="192">
        <f t="shared" si="4"/>
        <v>3</v>
      </c>
      <c r="N62" s="261">
        <f t="shared" si="5"/>
        <v>2.6</v>
      </c>
      <c r="O62" s="341">
        <f t="shared" si="6"/>
      </c>
    </row>
    <row r="63" spans="1:15" s="98" customFormat="1" ht="13.5" customHeight="1">
      <c r="A63" s="163">
        <v>57</v>
      </c>
      <c r="B63" s="164" t="s">
        <v>1227</v>
      </c>
      <c r="C63" s="172" t="s">
        <v>320</v>
      </c>
      <c r="D63" s="173" t="s">
        <v>321</v>
      </c>
      <c r="E63" s="171" t="s">
        <v>12</v>
      </c>
      <c r="F63" s="174">
        <v>34452</v>
      </c>
      <c r="G63" s="175" t="s">
        <v>13</v>
      </c>
      <c r="H63" s="190"/>
      <c r="I63" s="192"/>
      <c r="J63" s="192"/>
      <c r="K63" s="190"/>
      <c r="L63" s="192"/>
      <c r="M63" s="192"/>
      <c r="N63" s="261"/>
      <c r="O63" s="341" t="s">
        <v>1525</v>
      </c>
    </row>
    <row r="64" spans="1:15" s="100" customFormat="1" ht="13.5" customHeight="1">
      <c r="A64" s="176">
        <v>58</v>
      </c>
      <c r="B64" s="268" t="s">
        <v>1228</v>
      </c>
      <c r="C64" s="256" t="s">
        <v>19</v>
      </c>
      <c r="D64" s="257" t="s">
        <v>164</v>
      </c>
      <c r="E64" s="315" t="s">
        <v>12</v>
      </c>
      <c r="F64" s="326">
        <v>34837</v>
      </c>
      <c r="G64" s="258" t="s">
        <v>205</v>
      </c>
      <c r="H64" s="338">
        <v>6.3</v>
      </c>
      <c r="I64" s="215" t="str">
        <f t="shared" si="1"/>
        <v>C</v>
      </c>
      <c r="J64" s="215">
        <f t="shared" si="2"/>
        <v>2</v>
      </c>
      <c r="K64" s="216">
        <v>7</v>
      </c>
      <c r="L64" s="215" t="str">
        <f t="shared" si="3"/>
        <v>B</v>
      </c>
      <c r="M64" s="215">
        <f t="shared" si="4"/>
        <v>3</v>
      </c>
      <c r="N64" s="269">
        <f t="shared" si="5"/>
        <v>2.6</v>
      </c>
      <c r="O64" s="342">
        <f t="shared" si="6"/>
      </c>
    </row>
    <row r="65" spans="2:24" ht="13.5" customHeight="1">
      <c r="B65" s="30"/>
      <c r="C65" s="65"/>
      <c r="E65" s="4"/>
      <c r="I65" s="19"/>
      <c r="N65" s="3"/>
      <c r="O65" s="3"/>
      <c r="Q65" s="19"/>
      <c r="R65" s="31"/>
      <c r="T65" s="21"/>
      <c r="W65" s="19"/>
      <c r="X65" s="4"/>
    </row>
    <row r="66" spans="2:24" ht="13.5" customHeight="1">
      <c r="B66" s="30"/>
      <c r="C66" s="4"/>
      <c r="E66" s="4"/>
      <c r="I66" s="19"/>
      <c r="N66" s="3"/>
      <c r="O66" s="3"/>
      <c r="Q66" s="19"/>
      <c r="R66" s="31"/>
      <c r="T66" s="21"/>
      <c r="W66" s="19"/>
      <c r="X66" s="4"/>
    </row>
    <row r="67" spans="10:15" ht="13.5" customHeight="1">
      <c r="J67" s="19"/>
      <c r="K67" s="19"/>
      <c r="L67" s="19"/>
      <c r="M67" s="19"/>
      <c r="O67" s="24"/>
    </row>
    <row r="68" spans="10:15" ht="13.5" customHeight="1">
      <c r="J68" s="19"/>
      <c r="K68" s="19"/>
      <c r="L68" s="19"/>
      <c r="M68" s="19"/>
      <c r="O68" s="24"/>
    </row>
    <row r="69" spans="10:15" ht="13.5" customHeight="1">
      <c r="J69" s="19"/>
      <c r="K69" s="19"/>
      <c r="L69" s="19"/>
      <c r="M69" s="19"/>
      <c r="O69" s="24"/>
    </row>
    <row r="70" spans="10:15" ht="13.5" customHeight="1">
      <c r="J70" s="19"/>
      <c r="K70" s="19"/>
      <c r="L70" s="19"/>
      <c r="M70" s="19"/>
      <c r="O70" s="24"/>
    </row>
    <row r="71" spans="10:15" ht="13.5" customHeight="1">
      <c r="J71" s="19"/>
      <c r="K71" s="19"/>
      <c r="L71" s="19"/>
      <c r="M71" s="19"/>
      <c r="O71" s="24"/>
    </row>
    <row r="72" spans="10:15" ht="13.5" customHeight="1">
      <c r="J72" s="19"/>
      <c r="K72" s="19"/>
      <c r="L72" s="19"/>
      <c r="M72" s="19"/>
      <c r="O72" s="24"/>
    </row>
    <row r="73" spans="10:15" ht="13.5" customHeight="1">
      <c r="J73" s="19"/>
      <c r="K73" s="19"/>
      <c r="L73" s="19"/>
      <c r="M73" s="19"/>
      <c r="O73" s="24"/>
    </row>
    <row r="74" spans="10:15" ht="13.5" customHeight="1">
      <c r="J74" s="19"/>
      <c r="K74" s="19"/>
      <c r="L74" s="19"/>
      <c r="M74" s="19"/>
      <c r="O74" s="24"/>
    </row>
    <row r="75" spans="10:15" ht="13.5" customHeight="1">
      <c r="J75" s="19"/>
      <c r="K75" s="19"/>
      <c r="L75" s="19"/>
      <c r="M75" s="19"/>
      <c r="O75" s="24"/>
    </row>
    <row r="76" spans="10:15" ht="13.5" customHeight="1">
      <c r="J76" s="19"/>
      <c r="K76" s="19"/>
      <c r="L76" s="19"/>
      <c r="M76" s="19"/>
      <c r="O76" s="24"/>
    </row>
    <row r="77" spans="10:15" ht="13.5" customHeight="1">
      <c r="J77" s="19"/>
      <c r="K77" s="19"/>
      <c r="L77" s="19"/>
      <c r="M77" s="19"/>
      <c r="O77" s="24"/>
    </row>
    <row r="78" spans="10:15" ht="13.5" customHeight="1">
      <c r="J78" s="19"/>
      <c r="K78" s="19"/>
      <c r="L78" s="19"/>
      <c r="M78" s="19"/>
      <c r="O78" s="24"/>
    </row>
    <row r="79" spans="10:15" ht="13.5" customHeight="1">
      <c r="J79" s="19"/>
      <c r="K79" s="19"/>
      <c r="L79" s="19"/>
      <c r="M79" s="19"/>
      <c r="O79" s="24"/>
    </row>
    <row r="80" spans="10:15" ht="13.5" customHeight="1">
      <c r="J80" s="19"/>
      <c r="K80" s="19"/>
      <c r="L80" s="19"/>
      <c r="M80" s="19"/>
      <c r="O80" s="24"/>
    </row>
    <row r="81" spans="10:15" ht="13.5" customHeight="1">
      <c r="J81" s="19"/>
      <c r="K81" s="19"/>
      <c r="L81" s="19"/>
      <c r="M81" s="19"/>
      <c r="O81" s="24"/>
    </row>
    <row r="82" spans="10:15" ht="13.5" customHeight="1">
      <c r="J82" s="19"/>
      <c r="K82" s="19"/>
      <c r="L82" s="19"/>
      <c r="M82" s="19"/>
      <c r="O82" s="24"/>
    </row>
    <row r="83" spans="10:15" ht="13.5" customHeight="1">
      <c r="J83" s="19"/>
      <c r="K83" s="19"/>
      <c r="L83" s="19"/>
      <c r="M83" s="19"/>
      <c r="O83" s="24"/>
    </row>
    <row r="84" spans="10:15" ht="13.5" customHeight="1">
      <c r="J84" s="19"/>
      <c r="K84" s="19"/>
      <c r="L84" s="19"/>
      <c r="M84" s="19"/>
      <c r="O84" s="24"/>
    </row>
    <row r="85" spans="10:15" ht="13.5" customHeight="1">
      <c r="J85" s="19"/>
      <c r="K85" s="19"/>
      <c r="L85" s="19"/>
      <c r="M85" s="19"/>
      <c r="O85" s="24"/>
    </row>
    <row r="86" spans="10:15" ht="13.5" customHeight="1">
      <c r="J86" s="19"/>
      <c r="K86" s="19"/>
      <c r="L86" s="19"/>
      <c r="M86" s="19"/>
      <c r="O86" s="24"/>
    </row>
    <row r="87" spans="10:15" ht="13.5" customHeight="1">
      <c r="J87" s="19"/>
      <c r="K87" s="19"/>
      <c r="L87" s="19"/>
      <c r="M87" s="19"/>
      <c r="O87" s="24"/>
    </row>
    <row r="88" spans="10:15" ht="13.5" customHeight="1">
      <c r="J88" s="19"/>
      <c r="K88" s="19"/>
      <c r="L88" s="19"/>
      <c r="M88" s="19"/>
      <c r="O88" s="24"/>
    </row>
    <row r="89" spans="10:15" ht="13.5" customHeight="1">
      <c r="J89" s="19"/>
      <c r="K89" s="19"/>
      <c r="L89" s="19"/>
      <c r="M89" s="19"/>
      <c r="O89" s="24"/>
    </row>
    <row r="90" spans="10:15" ht="13.5" customHeight="1">
      <c r="J90" s="19"/>
      <c r="K90" s="19"/>
      <c r="L90" s="19"/>
      <c r="M90" s="19"/>
      <c r="O90" s="24"/>
    </row>
    <row r="91" spans="2:15" ht="13.5" customHeight="1">
      <c r="B91" s="3" t="s">
        <v>656</v>
      </c>
      <c r="C91" s="3">
        <f>COUNTIF(N7:N64,"&gt;=3.6")</f>
        <v>5</v>
      </c>
      <c r="J91" s="19"/>
      <c r="K91" s="19"/>
      <c r="L91" s="19"/>
      <c r="M91" s="19"/>
      <c r="O91" s="24"/>
    </row>
    <row r="92" spans="2:15" ht="13.5" customHeight="1">
      <c r="B92" s="3" t="s">
        <v>419</v>
      </c>
      <c r="C92" s="62">
        <f>COUNTIF(N7:N64,"&gt;=3.2")-COUNTIF(N7:N64,"&gt;=3.6")</f>
        <v>14</v>
      </c>
      <c r="J92" s="19"/>
      <c r="K92" s="19"/>
      <c r="L92" s="19"/>
      <c r="M92" s="19"/>
      <c r="O92" s="24"/>
    </row>
    <row r="93" spans="2:15" ht="13.5" customHeight="1">
      <c r="B93" s="3" t="s">
        <v>657</v>
      </c>
      <c r="C93" s="62">
        <f>COUNTIF(N7:N64,"&gt;=2.5")-COUNTIF(N7:N64,"&gt;=3.2")</f>
        <v>24</v>
      </c>
      <c r="J93" s="19"/>
      <c r="K93" s="19"/>
      <c r="L93" s="19"/>
      <c r="M93" s="19"/>
      <c r="O93" s="24"/>
    </row>
    <row r="94" spans="2:15" ht="13.5" customHeight="1">
      <c r="B94" s="3" t="s">
        <v>658</v>
      </c>
      <c r="C94" s="62">
        <f>COUNTIF(N7:N64,"&gt;=2.0")-COUNTIF(N7:N64,"&gt;=2.5")</f>
        <v>1</v>
      </c>
      <c r="J94" s="19"/>
      <c r="K94" s="19"/>
      <c r="L94" s="19"/>
      <c r="M94" s="19"/>
      <c r="O94" s="24"/>
    </row>
    <row r="95" spans="2:15" ht="13.5" customHeight="1">
      <c r="B95" s="3" t="s">
        <v>659</v>
      </c>
      <c r="C95" s="62">
        <f>COUNTIF(N7:N64,"&gt;=1")-COUNTIF(N7:N64,"&gt;=2")</f>
        <v>0</v>
      </c>
      <c r="J95" s="19"/>
      <c r="K95" s="19"/>
      <c r="L95" s="19"/>
      <c r="M95" s="19"/>
      <c r="O95" s="24"/>
    </row>
    <row r="96" spans="2:15" ht="13.5" customHeight="1">
      <c r="B96" s="3" t="s">
        <v>657</v>
      </c>
      <c r="C96" s="62">
        <f>COUNTIF(N7:N64,"&gt;=0")-COUNTIF(N7:N64,"&gt;=1")</f>
        <v>0</v>
      </c>
      <c r="J96" s="19"/>
      <c r="K96" s="19"/>
      <c r="L96" s="19"/>
      <c r="M96" s="19"/>
      <c r="O96" s="24"/>
    </row>
    <row r="97" spans="2:15" ht="13.5" customHeight="1">
      <c r="B97" s="3"/>
      <c r="C97" s="3">
        <f>SUM(C91:C96)</f>
        <v>44</v>
      </c>
      <c r="J97" s="19"/>
      <c r="K97" s="19"/>
      <c r="L97" s="19"/>
      <c r="M97" s="19"/>
      <c r="O97" s="24"/>
    </row>
    <row r="98" spans="10:15" ht="13.5" customHeight="1">
      <c r="J98" s="19"/>
      <c r="K98" s="19"/>
      <c r="L98" s="19"/>
      <c r="M98" s="19"/>
      <c r="O98" s="24"/>
    </row>
  </sheetData>
  <sheetProtection selectLockedCells="1" selectUnlockedCells="1"/>
  <mergeCells count="8">
    <mergeCell ref="K5:M5"/>
    <mergeCell ref="A5:G5"/>
    <mergeCell ref="H5:J5"/>
    <mergeCell ref="A2:O2"/>
    <mergeCell ref="H3:O3"/>
    <mergeCell ref="C4:D4"/>
    <mergeCell ref="H4:J4"/>
    <mergeCell ref="K4:M4"/>
  </mergeCells>
  <conditionalFormatting sqref="A7:IV64">
    <cfRule type="cellIs" priority="3" dxfId="0" operator="equal" stopIfTrue="1">
      <formula>"F"</formula>
    </cfRule>
    <cfRule type="cellIs" priority="4" dxfId="0" operator="equal" stopIfTrue="1">
      <formula>"F+"</formula>
    </cfRule>
  </conditionalFormatting>
  <printOptions horizontalCentered="1"/>
  <pageMargins left="0.2" right="0.2" top="0.19" bottom="0.18" header="0.35" footer="0.18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97"/>
  <sheetViews>
    <sheetView zoomScalePageLayoutView="0" workbookViewId="0" topLeftCell="A34">
      <pane xSplit="6" topLeftCell="G1" activePane="topRight" state="frozen"/>
      <selection pane="topLeft" activeCell="V70" sqref="O27:V70"/>
      <selection pane="topRight" activeCell="L7" sqref="L7:M66"/>
    </sheetView>
  </sheetViews>
  <sheetFormatPr defaultColWidth="9.00390625" defaultRowHeight="15.75"/>
  <cols>
    <col min="1" max="1" width="5.00390625" style="9" customWidth="1"/>
    <col min="2" max="2" width="7.25390625" style="4" customWidth="1"/>
    <col min="3" max="3" width="17.25390625" style="16" customWidth="1"/>
    <col min="4" max="4" width="7.00390625" style="4" customWidth="1"/>
    <col min="5" max="5" width="6.125" style="9" customWidth="1"/>
    <col min="6" max="6" width="10.625" style="4" customWidth="1"/>
    <col min="7" max="7" width="11.125" style="4" customWidth="1"/>
    <col min="8" max="13" width="8.25390625" style="3" customWidth="1"/>
    <col min="14" max="14" width="9.75390625" style="9" customWidth="1"/>
    <col min="15" max="15" width="11.625" style="9" customWidth="1"/>
    <col min="16" max="16384" width="9.00390625" style="3" customWidth="1"/>
  </cols>
  <sheetData>
    <row r="1" spans="1:15" ht="18" customHeight="1">
      <c r="A1" s="391" t="s">
        <v>707</v>
      </c>
      <c r="B1" s="391"/>
      <c r="C1" s="391"/>
      <c r="D1" s="7"/>
      <c r="E1" s="26"/>
      <c r="F1" s="7"/>
      <c r="G1" s="7"/>
      <c r="J1" s="19"/>
      <c r="K1" s="19"/>
      <c r="L1" s="19"/>
      <c r="M1" s="19"/>
      <c r="N1" s="19"/>
      <c r="O1" s="3"/>
    </row>
    <row r="2" spans="1:15" ht="19.5" customHeight="1">
      <c r="A2" s="416" t="s">
        <v>1569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</row>
    <row r="3" spans="1:15" ht="11.25" hidden="1">
      <c r="A3" s="31"/>
      <c r="B3" s="10"/>
      <c r="C3" s="10"/>
      <c r="D3" s="11"/>
      <c r="E3" s="11"/>
      <c r="F3" s="11"/>
      <c r="G3" s="11"/>
      <c r="H3" s="394"/>
      <c r="I3" s="394"/>
      <c r="J3" s="394"/>
      <c r="K3" s="394"/>
      <c r="L3" s="394"/>
      <c r="M3" s="394"/>
      <c r="N3" s="394"/>
      <c r="O3" s="394"/>
    </row>
    <row r="4" spans="1:15" s="37" customFormat="1" ht="54" customHeight="1">
      <c r="A4" s="152" t="s">
        <v>126</v>
      </c>
      <c r="B4" s="152" t="s">
        <v>0</v>
      </c>
      <c r="C4" s="397" t="s">
        <v>1</v>
      </c>
      <c r="D4" s="398"/>
      <c r="E4" s="153" t="s">
        <v>2</v>
      </c>
      <c r="F4" s="153" t="s">
        <v>3</v>
      </c>
      <c r="G4" s="153" t="s">
        <v>4</v>
      </c>
      <c r="H4" s="387" t="s">
        <v>1523</v>
      </c>
      <c r="I4" s="387"/>
      <c r="J4" s="388"/>
      <c r="K4" s="387" t="s">
        <v>1524</v>
      </c>
      <c r="L4" s="387"/>
      <c r="M4" s="388"/>
      <c r="N4" s="153" t="s">
        <v>6</v>
      </c>
      <c r="O4" s="153" t="s">
        <v>7</v>
      </c>
    </row>
    <row r="5" spans="1:15" ht="14.25" customHeight="1">
      <c r="A5" s="440"/>
      <c r="B5" s="441"/>
      <c r="C5" s="441"/>
      <c r="D5" s="441"/>
      <c r="E5" s="441"/>
      <c r="F5" s="441"/>
      <c r="G5" s="441"/>
      <c r="H5" s="401">
        <v>2</v>
      </c>
      <c r="I5" s="401"/>
      <c r="J5" s="401"/>
      <c r="K5" s="389">
        <v>3</v>
      </c>
      <c r="L5" s="389"/>
      <c r="M5" s="390"/>
      <c r="N5" s="153">
        <f>SUM(H5:M5)</f>
        <v>5</v>
      </c>
      <c r="O5" s="336"/>
    </row>
    <row r="6" spans="1:15" s="19" customFormat="1" ht="13.5" customHeight="1">
      <c r="A6" s="27"/>
      <c r="B6" s="17"/>
      <c r="C6" s="18"/>
      <c r="D6" s="20"/>
      <c r="E6" s="27"/>
      <c r="F6" s="17"/>
      <c r="G6" s="17"/>
      <c r="H6" s="5" t="s">
        <v>248</v>
      </c>
      <c r="I6" s="5" t="s">
        <v>249</v>
      </c>
      <c r="J6" s="5" t="s">
        <v>250</v>
      </c>
      <c r="K6" s="5" t="s">
        <v>248</v>
      </c>
      <c r="L6" s="5" t="s">
        <v>249</v>
      </c>
      <c r="M6" s="5" t="s">
        <v>250</v>
      </c>
      <c r="N6" s="12" t="s">
        <v>250</v>
      </c>
      <c r="O6" s="12"/>
    </row>
    <row r="7" spans="1:15" s="29" customFormat="1" ht="13.5" customHeight="1">
      <c r="A7" s="156">
        <v>1</v>
      </c>
      <c r="B7" s="157" t="s">
        <v>1229</v>
      </c>
      <c r="C7" s="328" t="s">
        <v>322</v>
      </c>
      <c r="D7" s="329" t="s">
        <v>127</v>
      </c>
      <c r="E7" s="330" t="s">
        <v>12</v>
      </c>
      <c r="F7" s="331" t="s">
        <v>323</v>
      </c>
      <c r="G7" s="332" t="s">
        <v>13</v>
      </c>
      <c r="H7" s="276">
        <v>8.5</v>
      </c>
      <c r="I7" s="189" t="str">
        <f>IF(H7&gt;=8.5,"A",IF(H7&gt;=8,"B+",IF(H7&gt;=7,"B",IF(H7&gt;=6.5,"C+",IF(H7&gt;=5.5,"C",IF(H7&gt;=5,"D+",IF(H7&gt;=4,"D",IF(H7&gt;=2,"F+","F"))))))))</f>
        <v>A</v>
      </c>
      <c r="J7" s="189">
        <f>IF(I7="A",4,IF(I7="B+",3.5,IF(I7="B",3,IF(I7="C+",2.5,IF(I7="C",2,IF(I7="D+",1.5,IF(I7="D",1,IF(I7="F+",0.5,0))))))))</f>
        <v>4</v>
      </c>
      <c r="K7" s="276">
        <v>6.8</v>
      </c>
      <c r="L7" s="189" t="str">
        <f>IF(K7&gt;=8.5,"A",IF(K7&gt;=8,"B+",IF(K7&gt;=7,"B",IF(K7&gt;=6.5,"C+",IF(K7&gt;=5.5,"C",IF(K7&gt;=5,"D+",IF(K7&gt;=4,"D",IF(K7&gt;=2,"F+","F"))))))))</f>
        <v>C+</v>
      </c>
      <c r="M7" s="189">
        <f>IF(L7="A",4,IF(L7="B+",3.5,IF(L7="B",3,IF(L7="C+",2.5,IF(L7="C",2,IF(L7="D+",1.5,IF(L7="D",1,IF(L7="F+",0.5,0))))))))</f>
        <v>2.5</v>
      </c>
      <c r="N7" s="193">
        <f>ROUND((J7*$H$5+M7*$K$5)/$N$5,2)</f>
        <v>3.1</v>
      </c>
      <c r="O7" s="340">
        <f aca="true" t="shared" si="0" ref="O7:O38">IF(COUNTIF(H7:N7,"F")+COUNTIF(H7:N7,"F+")&gt;0,"TL "&amp;COUNTIF(H7:N7,"F")+COUNTIF(H7:N7,"F+")&amp;" HP","")</f>
      </c>
    </row>
    <row r="8" spans="1:15" s="29" customFormat="1" ht="13.5" customHeight="1">
      <c r="A8" s="163">
        <v>2</v>
      </c>
      <c r="B8" s="164" t="s">
        <v>1230</v>
      </c>
      <c r="C8" s="172" t="s">
        <v>81</v>
      </c>
      <c r="D8" s="173" t="s">
        <v>127</v>
      </c>
      <c r="E8" s="171" t="s">
        <v>12</v>
      </c>
      <c r="F8" s="174" t="s">
        <v>42</v>
      </c>
      <c r="G8" s="175" t="s">
        <v>13</v>
      </c>
      <c r="H8" s="207"/>
      <c r="I8" s="201"/>
      <c r="J8" s="201"/>
      <c r="K8" s="207"/>
      <c r="L8" s="201"/>
      <c r="M8" s="201"/>
      <c r="N8" s="261"/>
      <c r="O8" s="341" t="s">
        <v>1525</v>
      </c>
    </row>
    <row r="9" spans="1:15" s="29" customFormat="1" ht="13.5" customHeight="1">
      <c r="A9" s="163">
        <v>3</v>
      </c>
      <c r="B9" s="164" t="s">
        <v>1231</v>
      </c>
      <c r="C9" s="172" t="s">
        <v>324</v>
      </c>
      <c r="D9" s="173" t="s">
        <v>325</v>
      </c>
      <c r="E9" s="171" t="s">
        <v>10</v>
      </c>
      <c r="F9" s="174">
        <v>32739</v>
      </c>
      <c r="G9" s="175" t="s">
        <v>15</v>
      </c>
      <c r="H9" s="207">
        <v>5.5</v>
      </c>
      <c r="I9" s="201" t="str">
        <f aca="true" t="shared" si="1" ref="I9:I66">IF(H9&gt;=8.5,"A",IF(H9&gt;=8,"B+",IF(H9&gt;=7,"B",IF(H9&gt;=6.5,"C+",IF(H9&gt;=5.5,"C",IF(H9&gt;=5,"D+",IF(H9&gt;=4,"D",IF(H9&gt;=2,"F+","F"))))))))</f>
        <v>C</v>
      </c>
      <c r="J9" s="201">
        <f aca="true" t="shared" si="2" ref="J9:J66">IF(I9="A",4,IF(I9="B+",3.5,IF(I9="B",3,IF(I9="C+",2.5,IF(I9="C",2,IF(I9="D+",1.5,IF(I9="D",1,IF(I9="F+",0.5,0))))))))</f>
        <v>2</v>
      </c>
      <c r="K9" s="207">
        <v>5.8</v>
      </c>
      <c r="L9" s="201" t="str">
        <f aca="true" t="shared" si="3" ref="L9:L66">IF(K9&gt;=8.5,"A",IF(K9&gt;=8,"B+",IF(K9&gt;=7,"B",IF(K9&gt;=6.5,"C+",IF(K9&gt;=5.5,"C",IF(K9&gt;=5,"D+",IF(K9&gt;=4,"D",IF(K9&gt;=2,"F+","F"))))))))</f>
        <v>C</v>
      </c>
      <c r="M9" s="201">
        <f aca="true" t="shared" si="4" ref="M9:M66">IF(L9="A",4,IF(L9="B+",3.5,IF(L9="B",3,IF(L9="C+",2.5,IF(L9="C",2,IF(L9="D+",1.5,IF(L9="D",1,IF(L9="F+",0.5,0))))))))</f>
        <v>2</v>
      </c>
      <c r="N9" s="261">
        <f aca="true" t="shared" si="5" ref="N9:N66">ROUND((J9*$H$5+M9*$K$5)/$N$5,2)</f>
        <v>2</v>
      </c>
      <c r="O9" s="341">
        <f t="shared" si="0"/>
      </c>
    </row>
    <row r="10" spans="1:15" s="29" customFormat="1" ht="13.5" customHeight="1">
      <c r="A10" s="163">
        <v>4</v>
      </c>
      <c r="B10" s="164" t="s">
        <v>1491</v>
      </c>
      <c r="C10" s="172" t="s">
        <v>326</v>
      </c>
      <c r="D10" s="173" t="s">
        <v>327</v>
      </c>
      <c r="E10" s="171" t="s">
        <v>12</v>
      </c>
      <c r="F10" s="174">
        <v>34502</v>
      </c>
      <c r="G10" s="175" t="s">
        <v>13</v>
      </c>
      <c r="H10" s="207">
        <v>8</v>
      </c>
      <c r="I10" s="201" t="str">
        <f t="shared" si="1"/>
        <v>B+</v>
      </c>
      <c r="J10" s="201">
        <f t="shared" si="2"/>
        <v>3.5</v>
      </c>
      <c r="K10" s="207">
        <v>7.3</v>
      </c>
      <c r="L10" s="201" t="str">
        <f t="shared" si="3"/>
        <v>B</v>
      </c>
      <c r="M10" s="201">
        <f t="shared" si="4"/>
        <v>3</v>
      </c>
      <c r="N10" s="261">
        <f t="shared" si="5"/>
        <v>3.2</v>
      </c>
      <c r="O10" s="341">
        <f t="shared" si="0"/>
      </c>
    </row>
    <row r="11" spans="1:15" s="29" customFormat="1" ht="13.5" customHeight="1">
      <c r="A11" s="163">
        <v>5</v>
      </c>
      <c r="B11" s="164" t="s">
        <v>1232</v>
      </c>
      <c r="C11" s="172" t="s">
        <v>324</v>
      </c>
      <c r="D11" s="173" t="s">
        <v>72</v>
      </c>
      <c r="E11" s="171" t="s">
        <v>10</v>
      </c>
      <c r="F11" s="174">
        <v>34773</v>
      </c>
      <c r="G11" s="175" t="s">
        <v>15</v>
      </c>
      <c r="H11" s="207">
        <v>7.5</v>
      </c>
      <c r="I11" s="201" t="str">
        <f t="shared" si="1"/>
        <v>B</v>
      </c>
      <c r="J11" s="201">
        <f t="shared" si="2"/>
        <v>3</v>
      </c>
      <c r="K11" s="207">
        <v>5.5</v>
      </c>
      <c r="L11" s="201" t="str">
        <f t="shared" si="3"/>
        <v>C</v>
      </c>
      <c r="M11" s="201">
        <f t="shared" si="4"/>
        <v>2</v>
      </c>
      <c r="N11" s="261">
        <f t="shared" si="5"/>
        <v>2.4</v>
      </c>
      <c r="O11" s="341">
        <f t="shared" si="0"/>
      </c>
    </row>
    <row r="12" spans="1:15" s="29" customFormat="1" ht="13.5" customHeight="1">
      <c r="A12" s="163">
        <v>6</v>
      </c>
      <c r="B12" s="164" t="s">
        <v>1233</v>
      </c>
      <c r="C12" s="172" t="s">
        <v>328</v>
      </c>
      <c r="D12" s="173" t="s">
        <v>329</v>
      </c>
      <c r="E12" s="171" t="s">
        <v>12</v>
      </c>
      <c r="F12" s="174" t="s">
        <v>158</v>
      </c>
      <c r="G12" s="175" t="s">
        <v>15</v>
      </c>
      <c r="H12" s="207">
        <v>5</v>
      </c>
      <c r="I12" s="201" t="str">
        <f t="shared" si="1"/>
        <v>D+</v>
      </c>
      <c r="J12" s="201">
        <f t="shared" si="2"/>
        <v>1.5</v>
      </c>
      <c r="K12" s="207">
        <v>6.5</v>
      </c>
      <c r="L12" s="201" t="str">
        <f t="shared" si="3"/>
        <v>C+</v>
      </c>
      <c r="M12" s="201">
        <f t="shared" si="4"/>
        <v>2.5</v>
      </c>
      <c r="N12" s="261">
        <f t="shared" si="5"/>
        <v>2.1</v>
      </c>
      <c r="O12" s="341">
        <f t="shared" si="0"/>
      </c>
    </row>
    <row r="13" spans="1:15" s="29" customFormat="1" ht="13.5" customHeight="1">
      <c r="A13" s="163">
        <v>7</v>
      </c>
      <c r="B13" s="164" t="s">
        <v>1234</v>
      </c>
      <c r="C13" s="172" t="s">
        <v>163</v>
      </c>
      <c r="D13" s="173" t="s">
        <v>176</v>
      </c>
      <c r="E13" s="171" t="s">
        <v>12</v>
      </c>
      <c r="F13" s="174">
        <v>34919</v>
      </c>
      <c r="G13" s="175" t="s">
        <v>15</v>
      </c>
      <c r="H13" s="207"/>
      <c r="I13" s="201"/>
      <c r="J13" s="201"/>
      <c r="K13" s="207"/>
      <c r="L13" s="201"/>
      <c r="M13" s="201"/>
      <c r="N13" s="261"/>
      <c r="O13" s="341" t="s">
        <v>1525</v>
      </c>
    </row>
    <row r="14" spans="1:15" s="29" customFormat="1" ht="13.5" customHeight="1">
      <c r="A14" s="163">
        <v>8</v>
      </c>
      <c r="B14" s="164" t="s">
        <v>1235</v>
      </c>
      <c r="C14" s="172" t="s">
        <v>330</v>
      </c>
      <c r="D14" s="173" t="s">
        <v>176</v>
      </c>
      <c r="E14" s="171" t="s">
        <v>12</v>
      </c>
      <c r="F14" s="174">
        <v>34804</v>
      </c>
      <c r="G14" s="175" t="s">
        <v>33</v>
      </c>
      <c r="H14" s="207">
        <v>5</v>
      </c>
      <c r="I14" s="201" t="str">
        <f t="shared" si="1"/>
        <v>D+</v>
      </c>
      <c r="J14" s="201">
        <f t="shared" si="2"/>
        <v>1.5</v>
      </c>
      <c r="K14" s="207">
        <v>6.3</v>
      </c>
      <c r="L14" s="201" t="str">
        <f t="shared" si="3"/>
        <v>C</v>
      </c>
      <c r="M14" s="201">
        <f t="shared" si="4"/>
        <v>2</v>
      </c>
      <c r="N14" s="261">
        <f t="shared" si="5"/>
        <v>1.8</v>
      </c>
      <c r="O14" s="341">
        <f t="shared" si="0"/>
      </c>
    </row>
    <row r="15" spans="1:15" s="29" customFormat="1" ht="13.5" customHeight="1">
      <c r="A15" s="163">
        <v>9</v>
      </c>
      <c r="B15" s="164" t="s">
        <v>1236</v>
      </c>
      <c r="C15" s="172" t="s">
        <v>16</v>
      </c>
      <c r="D15" s="173" t="s">
        <v>176</v>
      </c>
      <c r="E15" s="171" t="s">
        <v>12</v>
      </c>
      <c r="F15" s="174">
        <v>34573</v>
      </c>
      <c r="G15" s="175" t="s">
        <v>15</v>
      </c>
      <c r="H15" s="207"/>
      <c r="I15" s="201"/>
      <c r="J15" s="201"/>
      <c r="K15" s="207"/>
      <c r="L15" s="201"/>
      <c r="M15" s="201"/>
      <c r="N15" s="261"/>
      <c r="O15" s="341" t="s">
        <v>1525</v>
      </c>
    </row>
    <row r="16" spans="1:15" s="29" customFormat="1" ht="13.5" customHeight="1">
      <c r="A16" s="163">
        <v>10</v>
      </c>
      <c r="B16" s="164" t="s">
        <v>1237</v>
      </c>
      <c r="C16" s="172" t="s">
        <v>16</v>
      </c>
      <c r="D16" s="173" t="s">
        <v>58</v>
      </c>
      <c r="E16" s="171" t="s">
        <v>12</v>
      </c>
      <c r="F16" s="174" t="s">
        <v>331</v>
      </c>
      <c r="G16" s="175" t="s">
        <v>15</v>
      </c>
      <c r="H16" s="207"/>
      <c r="I16" s="201"/>
      <c r="J16" s="201"/>
      <c r="K16" s="207"/>
      <c r="L16" s="201"/>
      <c r="M16" s="201"/>
      <c r="N16" s="261"/>
      <c r="O16" s="341" t="s">
        <v>1525</v>
      </c>
    </row>
    <row r="17" spans="1:15" s="29" customFormat="1" ht="13.5" customHeight="1">
      <c r="A17" s="163">
        <v>11</v>
      </c>
      <c r="B17" s="164" t="s">
        <v>1238</v>
      </c>
      <c r="C17" s="172" t="s">
        <v>310</v>
      </c>
      <c r="D17" s="173" t="s">
        <v>58</v>
      </c>
      <c r="E17" s="171" t="s">
        <v>12</v>
      </c>
      <c r="F17" s="174">
        <v>34922</v>
      </c>
      <c r="G17" s="175" t="s">
        <v>13</v>
      </c>
      <c r="H17" s="207">
        <v>6.5</v>
      </c>
      <c r="I17" s="201" t="str">
        <f t="shared" si="1"/>
        <v>C+</v>
      </c>
      <c r="J17" s="201">
        <f t="shared" si="2"/>
        <v>2.5</v>
      </c>
      <c r="K17" s="207">
        <v>6.8</v>
      </c>
      <c r="L17" s="201" t="str">
        <f t="shared" si="3"/>
        <v>C+</v>
      </c>
      <c r="M17" s="201">
        <f t="shared" si="4"/>
        <v>2.5</v>
      </c>
      <c r="N17" s="261">
        <f t="shared" si="5"/>
        <v>2.5</v>
      </c>
      <c r="O17" s="341">
        <f t="shared" si="0"/>
      </c>
    </row>
    <row r="18" spans="1:15" s="29" customFormat="1" ht="13.5" customHeight="1">
      <c r="A18" s="163">
        <v>12</v>
      </c>
      <c r="B18" s="164" t="s">
        <v>1239</v>
      </c>
      <c r="C18" s="172" t="s">
        <v>19</v>
      </c>
      <c r="D18" s="173" t="s">
        <v>58</v>
      </c>
      <c r="E18" s="171" t="s">
        <v>12</v>
      </c>
      <c r="F18" s="174">
        <v>34865</v>
      </c>
      <c r="G18" s="175" t="s">
        <v>15</v>
      </c>
      <c r="H18" s="207">
        <v>6.5</v>
      </c>
      <c r="I18" s="201" t="str">
        <f t="shared" si="1"/>
        <v>C+</v>
      </c>
      <c r="J18" s="201">
        <f t="shared" si="2"/>
        <v>2.5</v>
      </c>
      <c r="K18" s="207">
        <v>7.3</v>
      </c>
      <c r="L18" s="201" t="str">
        <f t="shared" si="3"/>
        <v>B</v>
      </c>
      <c r="M18" s="201">
        <f t="shared" si="4"/>
        <v>3</v>
      </c>
      <c r="N18" s="261">
        <f t="shared" si="5"/>
        <v>2.8</v>
      </c>
      <c r="O18" s="341">
        <f t="shared" si="0"/>
      </c>
    </row>
    <row r="19" spans="1:15" s="29" customFormat="1" ht="13.5" customHeight="1">
      <c r="A19" s="163">
        <v>13</v>
      </c>
      <c r="B19" s="164" t="s">
        <v>1240</v>
      </c>
      <c r="C19" s="172" t="s">
        <v>332</v>
      </c>
      <c r="D19" s="173" t="s">
        <v>54</v>
      </c>
      <c r="E19" s="171" t="s">
        <v>12</v>
      </c>
      <c r="F19" s="174">
        <v>34793</v>
      </c>
      <c r="G19" s="175" t="s">
        <v>15</v>
      </c>
      <c r="H19" s="207">
        <v>7</v>
      </c>
      <c r="I19" s="201" t="str">
        <f t="shared" si="1"/>
        <v>B</v>
      </c>
      <c r="J19" s="201">
        <f t="shared" si="2"/>
        <v>3</v>
      </c>
      <c r="K19" s="207">
        <v>6.3</v>
      </c>
      <c r="L19" s="201" t="str">
        <f t="shared" si="3"/>
        <v>C</v>
      </c>
      <c r="M19" s="201">
        <f t="shared" si="4"/>
        <v>2</v>
      </c>
      <c r="N19" s="261">
        <f t="shared" si="5"/>
        <v>2.4</v>
      </c>
      <c r="O19" s="341">
        <f t="shared" si="0"/>
      </c>
    </row>
    <row r="20" spans="1:15" s="29" customFormat="1" ht="13.5" customHeight="1">
      <c r="A20" s="163">
        <v>14</v>
      </c>
      <c r="B20" s="164" t="s">
        <v>1241</v>
      </c>
      <c r="C20" s="172" t="s">
        <v>26</v>
      </c>
      <c r="D20" s="173" t="s">
        <v>54</v>
      </c>
      <c r="E20" s="171" t="s">
        <v>12</v>
      </c>
      <c r="F20" s="174" t="s">
        <v>333</v>
      </c>
      <c r="G20" s="175" t="s">
        <v>15</v>
      </c>
      <c r="H20" s="207">
        <v>8</v>
      </c>
      <c r="I20" s="201" t="str">
        <f t="shared" si="1"/>
        <v>B+</v>
      </c>
      <c r="J20" s="201">
        <f t="shared" si="2"/>
        <v>3.5</v>
      </c>
      <c r="K20" s="207">
        <v>5.8</v>
      </c>
      <c r="L20" s="201" t="str">
        <f t="shared" si="3"/>
        <v>C</v>
      </c>
      <c r="M20" s="201">
        <f t="shared" si="4"/>
        <v>2</v>
      </c>
      <c r="N20" s="261">
        <f t="shared" si="5"/>
        <v>2.6</v>
      </c>
      <c r="O20" s="341">
        <f t="shared" si="0"/>
      </c>
    </row>
    <row r="21" spans="1:15" s="29" customFormat="1" ht="13.5" customHeight="1">
      <c r="A21" s="163">
        <v>15</v>
      </c>
      <c r="B21" s="164" t="s">
        <v>1242</v>
      </c>
      <c r="C21" s="172" t="s">
        <v>18</v>
      </c>
      <c r="D21" s="173" t="s">
        <v>131</v>
      </c>
      <c r="E21" s="171" t="s">
        <v>12</v>
      </c>
      <c r="F21" s="174" t="s">
        <v>334</v>
      </c>
      <c r="G21" s="175" t="s">
        <v>266</v>
      </c>
      <c r="H21" s="207">
        <v>8.5</v>
      </c>
      <c r="I21" s="201" t="str">
        <f t="shared" si="1"/>
        <v>A</v>
      </c>
      <c r="J21" s="201">
        <f t="shared" si="2"/>
        <v>4</v>
      </c>
      <c r="K21" s="207">
        <v>6.8</v>
      </c>
      <c r="L21" s="201" t="str">
        <f t="shared" si="3"/>
        <v>C+</v>
      </c>
      <c r="M21" s="201">
        <f t="shared" si="4"/>
        <v>2.5</v>
      </c>
      <c r="N21" s="261">
        <f t="shared" si="5"/>
        <v>3.1</v>
      </c>
      <c r="O21" s="341">
        <f t="shared" si="0"/>
      </c>
    </row>
    <row r="22" spans="1:15" s="29" customFormat="1" ht="13.5" customHeight="1">
      <c r="A22" s="163">
        <v>16</v>
      </c>
      <c r="B22" s="164" t="s">
        <v>1243</v>
      </c>
      <c r="C22" s="172" t="s">
        <v>335</v>
      </c>
      <c r="D22" s="173" t="s">
        <v>336</v>
      </c>
      <c r="E22" s="171" t="s">
        <v>12</v>
      </c>
      <c r="F22" s="174" t="s">
        <v>130</v>
      </c>
      <c r="G22" s="175" t="s">
        <v>337</v>
      </c>
      <c r="H22" s="207">
        <v>8</v>
      </c>
      <c r="I22" s="201" t="str">
        <f t="shared" si="1"/>
        <v>B+</v>
      </c>
      <c r="J22" s="201">
        <f t="shared" si="2"/>
        <v>3.5</v>
      </c>
      <c r="K22" s="207">
        <v>7</v>
      </c>
      <c r="L22" s="201" t="str">
        <f t="shared" si="3"/>
        <v>B</v>
      </c>
      <c r="M22" s="201">
        <f t="shared" si="4"/>
        <v>3</v>
      </c>
      <c r="N22" s="261">
        <f t="shared" si="5"/>
        <v>3.2</v>
      </c>
      <c r="O22" s="341">
        <f t="shared" si="0"/>
      </c>
    </row>
    <row r="23" spans="1:15" s="29" customFormat="1" ht="13.5" customHeight="1">
      <c r="A23" s="163">
        <v>17</v>
      </c>
      <c r="B23" s="164" t="s">
        <v>1244</v>
      </c>
      <c r="C23" s="172" t="s">
        <v>16</v>
      </c>
      <c r="D23" s="173" t="s">
        <v>280</v>
      </c>
      <c r="E23" s="171" t="s">
        <v>12</v>
      </c>
      <c r="F23" s="174">
        <v>34941</v>
      </c>
      <c r="G23" s="175" t="s">
        <v>15</v>
      </c>
      <c r="H23" s="207">
        <v>7</v>
      </c>
      <c r="I23" s="201" t="str">
        <f t="shared" si="1"/>
        <v>B</v>
      </c>
      <c r="J23" s="201">
        <f t="shared" si="2"/>
        <v>3</v>
      </c>
      <c r="K23" s="207">
        <v>7.3</v>
      </c>
      <c r="L23" s="201" t="str">
        <f t="shared" si="3"/>
        <v>B</v>
      </c>
      <c r="M23" s="201">
        <f t="shared" si="4"/>
        <v>3</v>
      </c>
      <c r="N23" s="261">
        <f t="shared" si="5"/>
        <v>3</v>
      </c>
      <c r="O23" s="341">
        <f t="shared" si="0"/>
      </c>
    </row>
    <row r="24" spans="1:15" s="29" customFormat="1" ht="13.5" customHeight="1">
      <c r="A24" s="163">
        <v>18</v>
      </c>
      <c r="B24" s="164" t="s">
        <v>1245</v>
      </c>
      <c r="C24" s="172" t="s">
        <v>338</v>
      </c>
      <c r="D24" s="173" t="s">
        <v>11</v>
      </c>
      <c r="E24" s="171" t="s">
        <v>12</v>
      </c>
      <c r="F24" s="174" t="s">
        <v>68</v>
      </c>
      <c r="G24" s="175" t="s">
        <v>13</v>
      </c>
      <c r="H24" s="207">
        <v>6</v>
      </c>
      <c r="I24" s="201" t="str">
        <f t="shared" si="1"/>
        <v>C</v>
      </c>
      <c r="J24" s="201">
        <f t="shared" si="2"/>
        <v>2</v>
      </c>
      <c r="K24" s="207">
        <v>7.3</v>
      </c>
      <c r="L24" s="201" t="str">
        <f t="shared" si="3"/>
        <v>B</v>
      </c>
      <c r="M24" s="201">
        <f t="shared" si="4"/>
        <v>3</v>
      </c>
      <c r="N24" s="261">
        <f t="shared" si="5"/>
        <v>2.6</v>
      </c>
      <c r="O24" s="341">
        <f t="shared" si="0"/>
      </c>
    </row>
    <row r="25" spans="1:15" s="29" customFormat="1" ht="13.5" customHeight="1">
      <c r="A25" s="163">
        <v>19</v>
      </c>
      <c r="B25" s="164" t="s">
        <v>1246</v>
      </c>
      <c r="C25" s="172" t="s">
        <v>339</v>
      </c>
      <c r="D25" s="173" t="s">
        <v>11</v>
      </c>
      <c r="E25" s="171" t="s">
        <v>12</v>
      </c>
      <c r="F25" s="174" t="s">
        <v>340</v>
      </c>
      <c r="G25" s="175" t="s">
        <v>15</v>
      </c>
      <c r="H25" s="207">
        <v>5</v>
      </c>
      <c r="I25" s="201" t="str">
        <f t="shared" si="1"/>
        <v>D+</v>
      </c>
      <c r="J25" s="201">
        <f t="shared" si="2"/>
        <v>1.5</v>
      </c>
      <c r="K25" s="207">
        <v>6</v>
      </c>
      <c r="L25" s="201" t="str">
        <f t="shared" si="3"/>
        <v>C</v>
      </c>
      <c r="M25" s="201">
        <f t="shared" si="4"/>
        <v>2</v>
      </c>
      <c r="N25" s="261">
        <f t="shared" si="5"/>
        <v>1.8</v>
      </c>
      <c r="O25" s="341">
        <f t="shared" si="0"/>
      </c>
    </row>
    <row r="26" spans="1:15" s="29" customFormat="1" ht="13.5" customHeight="1">
      <c r="A26" s="163">
        <v>20</v>
      </c>
      <c r="B26" s="164" t="s">
        <v>1247</v>
      </c>
      <c r="C26" s="172" t="s">
        <v>341</v>
      </c>
      <c r="D26" s="173" t="s">
        <v>342</v>
      </c>
      <c r="E26" s="171" t="s">
        <v>12</v>
      </c>
      <c r="F26" s="174" t="s">
        <v>88</v>
      </c>
      <c r="G26" s="175" t="s">
        <v>13</v>
      </c>
      <c r="H26" s="207">
        <v>6.5</v>
      </c>
      <c r="I26" s="201" t="str">
        <f t="shared" si="1"/>
        <v>C+</v>
      </c>
      <c r="J26" s="201">
        <f t="shared" si="2"/>
        <v>2.5</v>
      </c>
      <c r="K26" s="207">
        <v>6.8</v>
      </c>
      <c r="L26" s="201" t="str">
        <f t="shared" si="3"/>
        <v>C+</v>
      </c>
      <c r="M26" s="201">
        <f t="shared" si="4"/>
        <v>2.5</v>
      </c>
      <c r="N26" s="261">
        <f t="shared" si="5"/>
        <v>2.5</v>
      </c>
      <c r="O26" s="341">
        <f t="shared" si="0"/>
      </c>
    </row>
    <row r="27" spans="1:15" s="29" customFormat="1" ht="13.5" customHeight="1">
      <c r="A27" s="163">
        <v>21</v>
      </c>
      <c r="B27" s="164" t="s">
        <v>1248</v>
      </c>
      <c r="C27" s="172" t="s">
        <v>343</v>
      </c>
      <c r="D27" s="173" t="s">
        <v>342</v>
      </c>
      <c r="E27" s="171" t="s">
        <v>12</v>
      </c>
      <c r="F27" s="174" t="s">
        <v>344</v>
      </c>
      <c r="G27" s="175" t="s">
        <v>17</v>
      </c>
      <c r="H27" s="207">
        <v>6.5</v>
      </c>
      <c r="I27" s="201" t="str">
        <f t="shared" si="1"/>
        <v>C+</v>
      </c>
      <c r="J27" s="201">
        <f t="shared" si="2"/>
        <v>2.5</v>
      </c>
      <c r="K27" s="207">
        <v>6</v>
      </c>
      <c r="L27" s="201" t="str">
        <f t="shared" si="3"/>
        <v>C</v>
      </c>
      <c r="M27" s="201">
        <f t="shared" si="4"/>
        <v>2</v>
      </c>
      <c r="N27" s="261">
        <f t="shared" si="5"/>
        <v>2.2</v>
      </c>
      <c r="O27" s="341">
        <f t="shared" si="0"/>
      </c>
    </row>
    <row r="28" spans="1:15" s="29" customFormat="1" ht="13.5" customHeight="1">
      <c r="A28" s="163">
        <v>22</v>
      </c>
      <c r="B28" s="164" t="s">
        <v>1249</v>
      </c>
      <c r="C28" s="172" t="s">
        <v>345</v>
      </c>
      <c r="D28" s="173" t="s">
        <v>346</v>
      </c>
      <c r="E28" s="171" t="s">
        <v>12</v>
      </c>
      <c r="F28" s="174">
        <v>34932</v>
      </c>
      <c r="G28" s="175" t="s">
        <v>287</v>
      </c>
      <c r="H28" s="207">
        <v>8</v>
      </c>
      <c r="I28" s="201" t="str">
        <f t="shared" si="1"/>
        <v>B+</v>
      </c>
      <c r="J28" s="201">
        <f t="shared" si="2"/>
        <v>3.5</v>
      </c>
      <c r="K28" s="207">
        <v>6.8</v>
      </c>
      <c r="L28" s="201" t="str">
        <f t="shared" si="3"/>
        <v>C+</v>
      </c>
      <c r="M28" s="201">
        <f t="shared" si="4"/>
        <v>2.5</v>
      </c>
      <c r="N28" s="261">
        <f t="shared" si="5"/>
        <v>2.9</v>
      </c>
      <c r="O28" s="341">
        <f t="shared" si="0"/>
      </c>
    </row>
    <row r="29" spans="1:15" s="29" customFormat="1" ht="13.5" customHeight="1">
      <c r="A29" s="163">
        <v>23</v>
      </c>
      <c r="B29" s="164" t="s">
        <v>1250</v>
      </c>
      <c r="C29" s="172" t="s">
        <v>23</v>
      </c>
      <c r="D29" s="173" t="s">
        <v>346</v>
      </c>
      <c r="E29" s="171" t="s">
        <v>12</v>
      </c>
      <c r="F29" s="174">
        <v>34578</v>
      </c>
      <c r="G29" s="175" t="s">
        <v>151</v>
      </c>
      <c r="H29" s="207">
        <v>7.5</v>
      </c>
      <c r="I29" s="201" t="str">
        <f t="shared" si="1"/>
        <v>B</v>
      </c>
      <c r="J29" s="201">
        <f t="shared" si="2"/>
        <v>3</v>
      </c>
      <c r="K29" s="207">
        <v>7</v>
      </c>
      <c r="L29" s="201" t="str">
        <f t="shared" si="3"/>
        <v>B</v>
      </c>
      <c r="M29" s="201">
        <f t="shared" si="4"/>
        <v>3</v>
      </c>
      <c r="N29" s="261">
        <f t="shared" si="5"/>
        <v>3</v>
      </c>
      <c r="O29" s="341">
        <f t="shared" si="0"/>
      </c>
    </row>
    <row r="30" spans="1:15" s="29" customFormat="1" ht="13.5" customHeight="1">
      <c r="A30" s="163">
        <v>24</v>
      </c>
      <c r="B30" s="164" t="s">
        <v>1251</v>
      </c>
      <c r="C30" s="172" t="s">
        <v>347</v>
      </c>
      <c r="D30" s="173" t="s">
        <v>348</v>
      </c>
      <c r="E30" s="171" t="s">
        <v>10</v>
      </c>
      <c r="F30" s="174">
        <v>34934</v>
      </c>
      <c r="G30" s="175" t="s">
        <v>15</v>
      </c>
      <c r="H30" s="207">
        <v>7</v>
      </c>
      <c r="I30" s="201" t="str">
        <f t="shared" si="1"/>
        <v>B</v>
      </c>
      <c r="J30" s="201">
        <f t="shared" si="2"/>
        <v>3</v>
      </c>
      <c r="K30" s="207">
        <v>7</v>
      </c>
      <c r="L30" s="201" t="str">
        <f t="shared" si="3"/>
        <v>B</v>
      </c>
      <c r="M30" s="201">
        <f t="shared" si="4"/>
        <v>3</v>
      </c>
      <c r="N30" s="261">
        <f t="shared" si="5"/>
        <v>3</v>
      </c>
      <c r="O30" s="341">
        <f t="shared" si="0"/>
      </c>
    </row>
    <row r="31" spans="1:15" s="29" customFormat="1" ht="13.5" customHeight="1">
      <c r="A31" s="163">
        <v>25</v>
      </c>
      <c r="B31" s="164" t="s">
        <v>1252</v>
      </c>
      <c r="C31" s="172" t="s">
        <v>349</v>
      </c>
      <c r="D31" s="173" t="s">
        <v>27</v>
      </c>
      <c r="E31" s="171" t="s">
        <v>12</v>
      </c>
      <c r="F31" s="174">
        <v>34832</v>
      </c>
      <c r="G31" s="175" t="s">
        <v>13</v>
      </c>
      <c r="H31" s="207">
        <v>6.5</v>
      </c>
      <c r="I31" s="201" t="str">
        <f t="shared" si="1"/>
        <v>C+</v>
      </c>
      <c r="J31" s="201">
        <f t="shared" si="2"/>
        <v>2.5</v>
      </c>
      <c r="K31" s="207">
        <v>7.3</v>
      </c>
      <c r="L31" s="201" t="str">
        <f t="shared" si="3"/>
        <v>B</v>
      </c>
      <c r="M31" s="201">
        <f t="shared" si="4"/>
        <v>3</v>
      </c>
      <c r="N31" s="261">
        <f t="shared" si="5"/>
        <v>2.8</v>
      </c>
      <c r="O31" s="341">
        <f t="shared" si="0"/>
      </c>
    </row>
    <row r="32" spans="1:15" s="29" customFormat="1" ht="13.5" customHeight="1">
      <c r="A32" s="163">
        <v>26</v>
      </c>
      <c r="B32" s="164" t="s">
        <v>1253</v>
      </c>
      <c r="C32" s="172" t="s">
        <v>144</v>
      </c>
      <c r="D32" s="173" t="s">
        <v>27</v>
      </c>
      <c r="E32" s="171" t="s">
        <v>12</v>
      </c>
      <c r="F32" s="174">
        <v>34914</v>
      </c>
      <c r="G32" s="175" t="s">
        <v>15</v>
      </c>
      <c r="H32" s="207">
        <v>6</v>
      </c>
      <c r="I32" s="201" t="str">
        <f t="shared" si="1"/>
        <v>C</v>
      </c>
      <c r="J32" s="201">
        <f t="shared" si="2"/>
        <v>2</v>
      </c>
      <c r="K32" s="207">
        <v>6.8</v>
      </c>
      <c r="L32" s="201" t="str">
        <f t="shared" si="3"/>
        <v>C+</v>
      </c>
      <c r="M32" s="201">
        <f t="shared" si="4"/>
        <v>2.5</v>
      </c>
      <c r="N32" s="261">
        <f t="shared" si="5"/>
        <v>2.3</v>
      </c>
      <c r="O32" s="341">
        <f t="shared" si="0"/>
      </c>
    </row>
    <row r="33" spans="1:15" s="29" customFormat="1" ht="13.5" customHeight="1">
      <c r="A33" s="163">
        <v>27</v>
      </c>
      <c r="B33" s="164" t="s">
        <v>1254</v>
      </c>
      <c r="C33" s="172" t="s">
        <v>350</v>
      </c>
      <c r="D33" s="173" t="s">
        <v>224</v>
      </c>
      <c r="E33" s="171" t="s">
        <v>12</v>
      </c>
      <c r="F33" s="174" t="s">
        <v>351</v>
      </c>
      <c r="G33" s="175" t="s">
        <v>13</v>
      </c>
      <c r="H33" s="207">
        <v>7</v>
      </c>
      <c r="I33" s="201" t="str">
        <f t="shared" si="1"/>
        <v>B</v>
      </c>
      <c r="J33" s="201">
        <f t="shared" si="2"/>
        <v>3</v>
      </c>
      <c r="K33" s="207">
        <v>7.5</v>
      </c>
      <c r="L33" s="201" t="str">
        <f t="shared" si="3"/>
        <v>B</v>
      </c>
      <c r="M33" s="201">
        <f t="shared" si="4"/>
        <v>3</v>
      </c>
      <c r="N33" s="261">
        <f t="shared" si="5"/>
        <v>3</v>
      </c>
      <c r="O33" s="341">
        <f t="shared" si="0"/>
      </c>
    </row>
    <row r="34" spans="1:15" s="29" customFormat="1" ht="13.5" customHeight="1">
      <c r="A34" s="163">
        <v>28</v>
      </c>
      <c r="B34" s="164" t="s">
        <v>1255</v>
      </c>
      <c r="C34" s="172" t="s">
        <v>69</v>
      </c>
      <c r="D34" s="173" t="s">
        <v>352</v>
      </c>
      <c r="E34" s="171" t="s">
        <v>12</v>
      </c>
      <c r="F34" s="174" t="s">
        <v>14</v>
      </c>
      <c r="G34" s="175" t="s">
        <v>15</v>
      </c>
      <c r="H34" s="207">
        <v>5.5</v>
      </c>
      <c r="I34" s="201" t="str">
        <f t="shared" si="1"/>
        <v>C</v>
      </c>
      <c r="J34" s="201">
        <f t="shared" si="2"/>
        <v>2</v>
      </c>
      <c r="K34" s="207">
        <v>7.8</v>
      </c>
      <c r="L34" s="201" t="str">
        <f t="shared" si="3"/>
        <v>B</v>
      </c>
      <c r="M34" s="201">
        <f t="shared" si="4"/>
        <v>3</v>
      </c>
      <c r="N34" s="261">
        <f t="shared" si="5"/>
        <v>2.6</v>
      </c>
      <c r="O34" s="341">
        <f t="shared" si="0"/>
      </c>
    </row>
    <row r="35" spans="1:15" s="29" customFormat="1" ht="13.5" customHeight="1">
      <c r="A35" s="163">
        <v>29</v>
      </c>
      <c r="B35" s="164" t="s">
        <v>1256</v>
      </c>
      <c r="C35" s="172" t="s">
        <v>16</v>
      </c>
      <c r="D35" s="173" t="s">
        <v>353</v>
      </c>
      <c r="E35" s="171" t="s">
        <v>12</v>
      </c>
      <c r="F35" s="174" t="s">
        <v>354</v>
      </c>
      <c r="G35" s="175" t="s">
        <v>1412</v>
      </c>
      <c r="H35" s="207">
        <v>5.5</v>
      </c>
      <c r="I35" s="201" t="str">
        <f t="shared" si="1"/>
        <v>C</v>
      </c>
      <c r="J35" s="201">
        <f t="shared" si="2"/>
        <v>2</v>
      </c>
      <c r="K35" s="207">
        <v>7.3</v>
      </c>
      <c r="L35" s="201" t="str">
        <f t="shared" si="3"/>
        <v>B</v>
      </c>
      <c r="M35" s="201">
        <f t="shared" si="4"/>
        <v>3</v>
      </c>
      <c r="N35" s="261">
        <f t="shared" si="5"/>
        <v>2.6</v>
      </c>
      <c r="O35" s="341">
        <f t="shared" si="0"/>
      </c>
    </row>
    <row r="36" spans="1:15" s="29" customFormat="1" ht="13.5" customHeight="1">
      <c r="A36" s="163">
        <v>30</v>
      </c>
      <c r="B36" s="164" t="s">
        <v>1257</v>
      </c>
      <c r="C36" s="172" t="s">
        <v>136</v>
      </c>
      <c r="D36" s="173" t="s">
        <v>97</v>
      </c>
      <c r="E36" s="171" t="s">
        <v>12</v>
      </c>
      <c r="F36" s="174">
        <v>34845</v>
      </c>
      <c r="G36" s="175" t="s">
        <v>1412</v>
      </c>
      <c r="H36" s="207">
        <v>6</v>
      </c>
      <c r="I36" s="201" t="str">
        <f t="shared" si="1"/>
        <v>C</v>
      </c>
      <c r="J36" s="201">
        <f t="shared" si="2"/>
        <v>2</v>
      </c>
      <c r="K36" s="207">
        <v>8</v>
      </c>
      <c r="L36" s="201" t="str">
        <f t="shared" si="3"/>
        <v>B+</v>
      </c>
      <c r="M36" s="201">
        <f t="shared" si="4"/>
        <v>3.5</v>
      </c>
      <c r="N36" s="261">
        <f t="shared" si="5"/>
        <v>2.9</v>
      </c>
      <c r="O36" s="341">
        <f t="shared" si="0"/>
      </c>
    </row>
    <row r="37" spans="1:15" s="29" customFormat="1" ht="13.5" customHeight="1">
      <c r="A37" s="163">
        <v>31</v>
      </c>
      <c r="B37" s="164" t="s">
        <v>1258</v>
      </c>
      <c r="C37" s="172" t="s">
        <v>19</v>
      </c>
      <c r="D37" s="173" t="s">
        <v>97</v>
      </c>
      <c r="E37" s="171" t="s">
        <v>12</v>
      </c>
      <c r="F37" s="174" t="s">
        <v>355</v>
      </c>
      <c r="G37" s="175" t="s">
        <v>151</v>
      </c>
      <c r="H37" s="207">
        <v>8</v>
      </c>
      <c r="I37" s="201" t="str">
        <f t="shared" si="1"/>
        <v>B+</v>
      </c>
      <c r="J37" s="201">
        <f t="shared" si="2"/>
        <v>3.5</v>
      </c>
      <c r="K37" s="207">
        <v>7.3</v>
      </c>
      <c r="L37" s="201" t="str">
        <f t="shared" si="3"/>
        <v>B</v>
      </c>
      <c r="M37" s="201">
        <f t="shared" si="4"/>
        <v>3</v>
      </c>
      <c r="N37" s="261">
        <f t="shared" si="5"/>
        <v>3.2</v>
      </c>
      <c r="O37" s="341">
        <f t="shared" si="0"/>
      </c>
    </row>
    <row r="38" spans="1:15" s="29" customFormat="1" ht="13.5" customHeight="1">
      <c r="A38" s="163">
        <v>32</v>
      </c>
      <c r="B38" s="164" t="s">
        <v>1259</v>
      </c>
      <c r="C38" s="172" t="s">
        <v>357</v>
      </c>
      <c r="D38" s="173" t="s">
        <v>99</v>
      </c>
      <c r="E38" s="171" t="s">
        <v>12</v>
      </c>
      <c r="F38" s="174">
        <v>34788</v>
      </c>
      <c r="G38" s="175" t="s">
        <v>13</v>
      </c>
      <c r="H38" s="207">
        <v>6</v>
      </c>
      <c r="I38" s="201" t="str">
        <f t="shared" si="1"/>
        <v>C</v>
      </c>
      <c r="J38" s="201">
        <f t="shared" si="2"/>
        <v>2</v>
      </c>
      <c r="K38" s="207">
        <v>6.5</v>
      </c>
      <c r="L38" s="201" t="str">
        <f t="shared" si="3"/>
        <v>C+</v>
      </c>
      <c r="M38" s="201">
        <f t="shared" si="4"/>
        <v>2.5</v>
      </c>
      <c r="N38" s="261">
        <f t="shared" si="5"/>
        <v>2.3</v>
      </c>
      <c r="O38" s="341">
        <f t="shared" si="0"/>
      </c>
    </row>
    <row r="39" spans="1:15" s="29" customFormat="1" ht="13.5" customHeight="1">
      <c r="A39" s="163">
        <v>33</v>
      </c>
      <c r="B39" s="164" t="s">
        <v>1260</v>
      </c>
      <c r="C39" s="172" t="s">
        <v>358</v>
      </c>
      <c r="D39" s="173" t="s">
        <v>99</v>
      </c>
      <c r="E39" s="171" t="s">
        <v>12</v>
      </c>
      <c r="F39" s="174">
        <v>34916</v>
      </c>
      <c r="G39" s="175" t="s">
        <v>151</v>
      </c>
      <c r="H39" s="207">
        <v>8</v>
      </c>
      <c r="I39" s="201" t="str">
        <f t="shared" si="1"/>
        <v>B+</v>
      </c>
      <c r="J39" s="201">
        <f t="shared" si="2"/>
        <v>3.5</v>
      </c>
      <c r="K39" s="207">
        <v>8</v>
      </c>
      <c r="L39" s="201" t="str">
        <f t="shared" si="3"/>
        <v>B+</v>
      </c>
      <c r="M39" s="201">
        <f t="shared" si="4"/>
        <v>3.5</v>
      </c>
      <c r="N39" s="261">
        <f t="shared" si="5"/>
        <v>3.5</v>
      </c>
      <c r="O39" s="341">
        <f aca="true" t="shared" si="6" ref="O39:O66">IF(COUNTIF(H39:N39,"F")+COUNTIF(H39:N39,"F+")&gt;0,"TL "&amp;COUNTIF(H39:N39,"F")+COUNTIF(H39:N39,"F+")&amp;" HP","")</f>
      </c>
    </row>
    <row r="40" spans="1:15" s="84" customFormat="1" ht="13.5" customHeight="1">
      <c r="A40" s="176">
        <v>34</v>
      </c>
      <c r="B40" s="268" t="s">
        <v>1261</v>
      </c>
      <c r="C40" s="256" t="s">
        <v>359</v>
      </c>
      <c r="D40" s="257" t="s">
        <v>104</v>
      </c>
      <c r="E40" s="315" t="s">
        <v>12</v>
      </c>
      <c r="F40" s="326" t="s">
        <v>74</v>
      </c>
      <c r="G40" s="258" t="s">
        <v>15</v>
      </c>
      <c r="H40" s="207">
        <v>6.8</v>
      </c>
      <c r="I40" s="215" t="str">
        <f t="shared" si="1"/>
        <v>C+</v>
      </c>
      <c r="J40" s="215">
        <f t="shared" si="2"/>
        <v>2.5</v>
      </c>
      <c r="K40" s="207">
        <v>6.5</v>
      </c>
      <c r="L40" s="215" t="str">
        <f t="shared" si="3"/>
        <v>C+</v>
      </c>
      <c r="M40" s="215">
        <f t="shared" si="4"/>
        <v>2.5</v>
      </c>
      <c r="N40" s="261">
        <f t="shared" si="5"/>
        <v>2.5</v>
      </c>
      <c r="O40" s="342">
        <f t="shared" si="6"/>
      </c>
    </row>
    <row r="41" spans="1:15" s="29" customFormat="1" ht="13.5" customHeight="1">
      <c r="A41" s="266">
        <v>35</v>
      </c>
      <c r="B41" s="157" t="s">
        <v>1262</v>
      </c>
      <c r="C41" s="328" t="s">
        <v>360</v>
      </c>
      <c r="D41" s="159" t="s">
        <v>104</v>
      </c>
      <c r="E41" s="160" t="s">
        <v>12</v>
      </c>
      <c r="F41" s="161">
        <v>34932</v>
      </c>
      <c r="G41" s="162" t="s">
        <v>287</v>
      </c>
      <c r="H41" s="207">
        <v>6</v>
      </c>
      <c r="I41" s="192" t="str">
        <f t="shared" si="1"/>
        <v>C</v>
      </c>
      <c r="J41" s="192">
        <f t="shared" si="2"/>
        <v>2</v>
      </c>
      <c r="K41" s="207">
        <v>6.5</v>
      </c>
      <c r="L41" s="192" t="str">
        <f t="shared" si="3"/>
        <v>C+</v>
      </c>
      <c r="M41" s="192">
        <f t="shared" si="4"/>
        <v>2.5</v>
      </c>
      <c r="N41" s="261">
        <f t="shared" si="5"/>
        <v>2.3</v>
      </c>
      <c r="O41" s="343">
        <f t="shared" si="6"/>
      </c>
    </row>
    <row r="42" spans="1:15" s="29" customFormat="1" ht="13.5" customHeight="1">
      <c r="A42" s="163">
        <v>36</v>
      </c>
      <c r="B42" s="164" t="s">
        <v>1263</v>
      </c>
      <c r="C42" s="172" t="s">
        <v>26</v>
      </c>
      <c r="D42" s="173" t="s">
        <v>361</v>
      </c>
      <c r="E42" s="171" t="s">
        <v>12</v>
      </c>
      <c r="F42" s="174">
        <v>34903</v>
      </c>
      <c r="G42" s="175" t="s">
        <v>15</v>
      </c>
      <c r="H42" s="207">
        <v>6</v>
      </c>
      <c r="I42" s="192" t="str">
        <f t="shared" si="1"/>
        <v>C</v>
      </c>
      <c r="J42" s="192">
        <f t="shared" si="2"/>
        <v>2</v>
      </c>
      <c r="K42" s="207">
        <v>7.5</v>
      </c>
      <c r="L42" s="201" t="str">
        <f t="shared" si="3"/>
        <v>B</v>
      </c>
      <c r="M42" s="201">
        <f t="shared" si="4"/>
        <v>3</v>
      </c>
      <c r="N42" s="261">
        <f t="shared" si="5"/>
        <v>2.6</v>
      </c>
      <c r="O42" s="341">
        <f t="shared" si="6"/>
      </c>
    </row>
    <row r="43" spans="1:15" s="29" customFormat="1" ht="13.5" customHeight="1">
      <c r="A43" s="163">
        <v>37</v>
      </c>
      <c r="B43" s="164" t="s">
        <v>1264</v>
      </c>
      <c r="C43" s="172" t="s">
        <v>129</v>
      </c>
      <c r="D43" s="173" t="s">
        <v>106</v>
      </c>
      <c r="E43" s="171" t="s">
        <v>12</v>
      </c>
      <c r="F43" s="174">
        <v>34896</v>
      </c>
      <c r="G43" s="175" t="s">
        <v>151</v>
      </c>
      <c r="H43" s="207">
        <v>6.5</v>
      </c>
      <c r="I43" s="192" t="str">
        <f t="shared" si="1"/>
        <v>C+</v>
      </c>
      <c r="J43" s="192">
        <f t="shared" si="2"/>
        <v>2.5</v>
      </c>
      <c r="K43" s="207">
        <v>6.5</v>
      </c>
      <c r="L43" s="201" t="str">
        <f t="shared" si="3"/>
        <v>C+</v>
      </c>
      <c r="M43" s="201">
        <f t="shared" si="4"/>
        <v>2.5</v>
      </c>
      <c r="N43" s="261">
        <f t="shared" si="5"/>
        <v>2.5</v>
      </c>
      <c r="O43" s="341">
        <f t="shared" si="6"/>
      </c>
    </row>
    <row r="44" spans="1:15" s="29" customFormat="1" ht="13.5" customHeight="1">
      <c r="A44" s="163">
        <v>38</v>
      </c>
      <c r="B44" s="164" t="s">
        <v>1265</v>
      </c>
      <c r="C44" s="172" t="s">
        <v>144</v>
      </c>
      <c r="D44" s="173" t="s">
        <v>106</v>
      </c>
      <c r="E44" s="171" t="s">
        <v>12</v>
      </c>
      <c r="F44" s="174" t="s">
        <v>362</v>
      </c>
      <c r="G44" s="175" t="s">
        <v>15</v>
      </c>
      <c r="H44" s="207"/>
      <c r="I44" s="192"/>
      <c r="J44" s="192"/>
      <c r="K44" s="207"/>
      <c r="L44" s="201"/>
      <c r="M44" s="201"/>
      <c r="N44" s="261"/>
      <c r="O44" s="341" t="s">
        <v>1525</v>
      </c>
    </row>
    <row r="45" spans="1:15" s="29" customFormat="1" ht="13.5" customHeight="1">
      <c r="A45" s="163">
        <v>39</v>
      </c>
      <c r="B45" s="164" t="s">
        <v>1266</v>
      </c>
      <c r="C45" s="172" t="s">
        <v>363</v>
      </c>
      <c r="D45" s="173" t="s">
        <v>106</v>
      </c>
      <c r="E45" s="171" t="s">
        <v>12</v>
      </c>
      <c r="F45" s="174">
        <v>34514</v>
      </c>
      <c r="G45" s="175" t="s">
        <v>205</v>
      </c>
      <c r="H45" s="207">
        <v>5</v>
      </c>
      <c r="I45" s="192" t="str">
        <f t="shared" si="1"/>
        <v>D+</v>
      </c>
      <c r="J45" s="192">
        <f t="shared" si="2"/>
        <v>1.5</v>
      </c>
      <c r="K45" s="207">
        <v>6.5</v>
      </c>
      <c r="L45" s="201" t="str">
        <f t="shared" si="3"/>
        <v>C+</v>
      </c>
      <c r="M45" s="201">
        <f t="shared" si="4"/>
        <v>2.5</v>
      </c>
      <c r="N45" s="261">
        <f t="shared" si="5"/>
        <v>2.1</v>
      </c>
      <c r="O45" s="341">
        <f t="shared" si="6"/>
      </c>
    </row>
    <row r="46" spans="1:15" s="29" customFormat="1" ht="13.5" customHeight="1">
      <c r="A46" s="163">
        <v>40</v>
      </c>
      <c r="B46" s="164" t="s">
        <v>1267</v>
      </c>
      <c r="C46" s="172" t="s">
        <v>364</v>
      </c>
      <c r="D46" s="173" t="s">
        <v>108</v>
      </c>
      <c r="E46" s="171" t="s">
        <v>12</v>
      </c>
      <c r="F46" s="174">
        <v>34912</v>
      </c>
      <c r="G46" s="175" t="s">
        <v>33</v>
      </c>
      <c r="H46" s="207">
        <v>6</v>
      </c>
      <c r="I46" s="192" t="str">
        <f t="shared" si="1"/>
        <v>C</v>
      </c>
      <c r="J46" s="192">
        <f t="shared" si="2"/>
        <v>2</v>
      </c>
      <c r="K46" s="207">
        <v>8</v>
      </c>
      <c r="L46" s="201" t="str">
        <f t="shared" si="3"/>
        <v>B+</v>
      </c>
      <c r="M46" s="201">
        <f t="shared" si="4"/>
        <v>3.5</v>
      </c>
      <c r="N46" s="261">
        <f t="shared" si="5"/>
        <v>2.9</v>
      </c>
      <c r="O46" s="341">
        <f t="shared" si="6"/>
      </c>
    </row>
    <row r="47" spans="1:15" s="29" customFormat="1" ht="13.5" customHeight="1">
      <c r="A47" s="163">
        <v>41</v>
      </c>
      <c r="B47" s="164" t="s">
        <v>1268</v>
      </c>
      <c r="C47" s="172" t="s">
        <v>365</v>
      </c>
      <c r="D47" s="173" t="s">
        <v>108</v>
      </c>
      <c r="E47" s="171" t="s">
        <v>12</v>
      </c>
      <c r="F47" s="174" t="s">
        <v>194</v>
      </c>
      <c r="G47" s="175" t="s">
        <v>15</v>
      </c>
      <c r="H47" s="207">
        <v>6.5</v>
      </c>
      <c r="I47" s="192" t="str">
        <f t="shared" si="1"/>
        <v>C+</v>
      </c>
      <c r="J47" s="192">
        <f t="shared" si="2"/>
        <v>2.5</v>
      </c>
      <c r="K47" s="207">
        <v>6.5</v>
      </c>
      <c r="L47" s="201" t="str">
        <f t="shared" si="3"/>
        <v>C+</v>
      </c>
      <c r="M47" s="201">
        <f t="shared" si="4"/>
        <v>2.5</v>
      </c>
      <c r="N47" s="261">
        <f t="shared" si="5"/>
        <v>2.5</v>
      </c>
      <c r="O47" s="341">
        <f t="shared" si="6"/>
      </c>
    </row>
    <row r="48" spans="1:15" s="29" customFormat="1" ht="13.5" customHeight="1">
      <c r="A48" s="163">
        <v>42</v>
      </c>
      <c r="B48" s="164" t="s">
        <v>1269</v>
      </c>
      <c r="C48" s="172" t="s">
        <v>128</v>
      </c>
      <c r="D48" s="173" t="s">
        <v>108</v>
      </c>
      <c r="E48" s="171" t="s">
        <v>12</v>
      </c>
      <c r="F48" s="174" t="s">
        <v>159</v>
      </c>
      <c r="G48" s="175" t="s">
        <v>13</v>
      </c>
      <c r="H48" s="207"/>
      <c r="I48" s="192"/>
      <c r="J48" s="192"/>
      <c r="K48" s="207"/>
      <c r="L48" s="201"/>
      <c r="M48" s="201"/>
      <c r="N48" s="261"/>
      <c r="O48" s="341" t="s">
        <v>1525</v>
      </c>
    </row>
    <row r="49" spans="1:15" s="29" customFormat="1" ht="13.5" customHeight="1">
      <c r="A49" s="163">
        <v>43</v>
      </c>
      <c r="B49" s="164" t="s">
        <v>1270</v>
      </c>
      <c r="C49" s="172" t="s">
        <v>366</v>
      </c>
      <c r="D49" s="173" t="s">
        <v>228</v>
      </c>
      <c r="E49" s="171" t="s">
        <v>12</v>
      </c>
      <c r="F49" s="174">
        <v>34851</v>
      </c>
      <c r="G49" s="175" t="s">
        <v>337</v>
      </c>
      <c r="H49" s="207">
        <v>7.5</v>
      </c>
      <c r="I49" s="192" t="str">
        <f t="shared" si="1"/>
        <v>B</v>
      </c>
      <c r="J49" s="192">
        <f t="shared" si="2"/>
        <v>3</v>
      </c>
      <c r="K49" s="207">
        <v>6.5</v>
      </c>
      <c r="L49" s="201" t="str">
        <f t="shared" si="3"/>
        <v>C+</v>
      </c>
      <c r="M49" s="201">
        <f t="shared" si="4"/>
        <v>2.5</v>
      </c>
      <c r="N49" s="261">
        <f t="shared" si="5"/>
        <v>2.7</v>
      </c>
      <c r="O49" s="341">
        <f t="shared" si="6"/>
      </c>
    </row>
    <row r="50" spans="1:15" s="29" customFormat="1" ht="13.5" customHeight="1">
      <c r="A50" s="163">
        <v>44</v>
      </c>
      <c r="B50" s="164" t="s">
        <v>1492</v>
      </c>
      <c r="C50" s="172" t="s">
        <v>367</v>
      </c>
      <c r="D50" s="173" t="s">
        <v>228</v>
      </c>
      <c r="E50" s="171" t="s">
        <v>12</v>
      </c>
      <c r="F50" s="174" t="s">
        <v>368</v>
      </c>
      <c r="G50" s="175" t="s">
        <v>13</v>
      </c>
      <c r="H50" s="207">
        <v>6.5</v>
      </c>
      <c r="I50" s="192" t="str">
        <f t="shared" si="1"/>
        <v>C+</v>
      </c>
      <c r="J50" s="192">
        <f t="shared" si="2"/>
        <v>2.5</v>
      </c>
      <c r="K50" s="207">
        <v>6.5</v>
      </c>
      <c r="L50" s="201" t="str">
        <f t="shared" si="3"/>
        <v>C+</v>
      </c>
      <c r="M50" s="201">
        <f t="shared" si="4"/>
        <v>2.5</v>
      </c>
      <c r="N50" s="261">
        <f t="shared" si="5"/>
        <v>2.5</v>
      </c>
      <c r="O50" s="341">
        <f t="shared" si="6"/>
      </c>
    </row>
    <row r="51" spans="1:15" s="29" customFormat="1" ht="13.5" customHeight="1">
      <c r="A51" s="163">
        <v>45</v>
      </c>
      <c r="B51" s="164" t="s">
        <v>1271</v>
      </c>
      <c r="C51" s="172" t="s">
        <v>369</v>
      </c>
      <c r="D51" s="173" t="s">
        <v>228</v>
      </c>
      <c r="E51" s="171" t="s">
        <v>12</v>
      </c>
      <c r="F51" s="174" t="s">
        <v>370</v>
      </c>
      <c r="G51" s="175" t="s">
        <v>15</v>
      </c>
      <c r="H51" s="207">
        <v>6.5</v>
      </c>
      <c r="I51" s="192" t="str">
        <f t="shared" si="1"/>
        <v>C+</v>
      </c>
      <c r="J51" s="192">
        <f t="shared" si="2"/>
        <v>2.5</v>
      </c>
      <c r="K51" s="207">
        <v>7.5</v>
      </c>
      <c r="L51" s="201" t="str">
        <f t="shared" si="3"/>
        <v>B</v>
      </c>
      <c r="M51" s="201">
        <f t="shared" si="4"/>
        <v>3</v>
      </c>
      <c r="N51" s="261">
        <f t="shared" si="5"/>
        <v>2.8</v>
      </c>
      <c r="O51" s="341">
        <f t="shared" si="6"/>
      </c>
    </row>
    <row r="52" spans="1:15" s="29" customFormat="1" ht="13.5" customHeight="1">
      <c r="A52" s="163">
        <v>46</v>
      </c>
      <c r="B52" s="164" t="s">
        <v>1272</v>
      </c>
      <c r="C52" s="172" t="s">
        <v>23</v>
      </c>
      <c r="D52" s="173" t="s">
        <v>371</v>
      </c>
      <c r="E52" s="171" t="s">
        <v>12</v>
      </c>
      <c r="F52" s="174" t="s">
        <v>177</v>
      </c>
      <c r="G52" s="175" t="s">
        <v>205</v>
      </c>
      <c r="H52" s="207"/>
      <c r="I52" s="192"/>
      <c r="J52" s="192"/>
      <c r="K52" s="207"/>
      <c r="L52" s="201"/>
      <c r="M52" s="201"/>
      <c r="N52" s="261"/>
      <c r="O52" s="341" t="s">
        <v>1525</v>
      </c>
    </row>
    <row r="53" spans="1:15" s="29" customFormat="1" ht="13.5" customHeight="1">
      <c r="A53" s="163">
        <v>47</v>
      </c>
      <c r="B53" s="164" t="s">
        <v>1273</v>
      </c>
      <c r="C53" s="172" t="s">
        <v>372</v>
      </c>
      <c r="D53" s="173" t="s">
        <v>112</v>
      </c>
      <c r="E53" s="171" t="s">
        <v>12</v>
      </c>
      <c r="F53" s="174" t="s">
        <v>262</v>
      </c>
      <c r="G53" s="175" t="s">
        <v>15</v>
      </c>
      <c r="H53" s="207">
        <v>7</v>
      </c>
      <c r="I53" s="192" t="str">
        <f t="shared" si="1"/>
        <v>B</v>
      </c>
      <c r="J53" s="192">
        <f t="shared" si="2"/>
        <v>3</v>
      </c>
      <c r="K53" s="207">
        <v>6.8</v>
      </c>
      <c r="L53" s="201" t="str">
        <f t="shared" si="3"/>
        <v>C+</v>
      </c>
      <c r="M53" s="201">
        <f t="shared" si="4"/>
        <v>2.5</v>
      </c>
      <c r="N53" s="261">
        <f t="shared" si="5"/>
        <v>2.7</v>
      </c>
      <c r="O53" s="341">
        <f t="shared" si="6"/>
      </c>
    </row>
    <row r="54" spans="1:15" s="29" customFormat="1" ht="13.5" customHeight="1">
      <c r="A54" s="163">
        <v>48</v>
      </c>
      <c r="B54" s="164" t="s">
        <v>1274</v>
      </c>
      <c r="C54" s="172" t="s">
        <v>83</v>
      </c>
      <c r="D54" s="173" t="s">
        <v>235</v>
      </c>
      <c r="E54" s="171" t="s">
        <v>12</v>
      </c>
      <c r="F54" s="174" t="s">
        <v>100</v>
      </c>
      <c r="G54" s="175" t="s">
        <v>15</v>
      </c>
      <c r="H54" s="207">
        <v>8.5</v>
      </c>
      <c r="I54" s="192" t="str">
        <f t="shared" si="1"/>
        <v>A</v>
      </c>
      <c r="J54" s="192">
        <f t="shared" si="2"/>
        <v>4</v>
      </c>
      <c r="K54" s="207">
        <v>8</v>
      </c>
      <c r="L54" s="201" t="str">
        <f t="shared" si="3"/>
        <v>B+</v>
      </c>
      <c r="M54" s="201">
        <f t="shared" si="4"/>
        <v>3.5</v>
      </c>
      <c r="N54" s="261">
        <f t="shared" si="5"/>
        <v>3.7</v>
      </c>
      <c r="O54" s="341">
        <f t="shared" si="6"/>
      </c>
    </row>
    <row r="55" spans="1:15" s="29" customFormat="1" ht="13.5" customHeight="1">
      <c r="A55" s="163">
        <v>49</v>
      </c>
      <c r="B55" s="164" t="s">
        <v>1275</v>
      </c>
      <c r="C55" s="172" t="s">
        <v>16</v>
      </c>
      <c r="D55" s="173" t="s">
        <v>373</v>
      </c>
      <c r="E55" s="171" t="s">
        <v>12</v>
      </c>
      <c r="F55" s="174" t="s">
        <v>44</v>
      </c>
      <c r="G55" s="175" t="s">
        <v>13</v>
      </c>
      <c r="H55" s="207">
        <v>6</v>
      </c>
      <c r="I55" s="192" t="str">
        <f t="shared" si="1"/>
        <v>C</v>
      </c>
      <c r="J55" s="192">
        <f t="shared" si="2"/>
        <v>2</v>
      </c>
      <c r="K55" s="207">
        <v>6.5</v>
      </c>
      <c r="L55" s="201" t="str">
        <f t="shared" si="3"/>
        <v>C+</v>
      </c>
      <c r="M55" s="201">
        <f t="shared" si="4"/>
        <v>2.5</v>
      </c>
      <c r="N55" s="261">
        <f t="shared" si="5"/>
        <v>2.3</v>
      </c>
      <c r="O55" s="341">
        <f t="shared" si="6"/>
      </c>
    </row>
    <row r="56" spans="1:15" s="29" customFormat="1" ht="13.5" customHeight="1">
      <c r="A56" s="163">
        <v>50</v>
      </c>
      <c r="B56" s="164" t="s">
        <v>1276</v>
      </c>
      <c r="C56" s="172" t="s">
        <v>374</v>
      </c>
      <c r="D56" s="173" t="s">
        <v>237</v>
      </c>
      <c r="E56" s="171" t="s">
        <v>12</v>
      </c>
      <c r="F56" s="174">
        <v>34240</v>
      </c>
      <c r="G56" s="175" t="s">
        <v>205</v>
      </c>
      <c r="H56" s="207"/>
      <c r="I56" s="192"/>
      <c r="J56" s="192"/>
      <c r="K56" s="207"/>
      <c r="L56" s="201"/>
      <c r="M56" s="201"/>
      <c r="N56" s="261"/>
      <c r="O56" s="341" t="s">
        <v>1525</v>
      </c>
    </row>
    <row r="57" spans="1:15" s="29" customFormat="1" ht="13.5" customHeight="1">
      <c r="A57" s="163">
        <v>51</v>
      </c>
      <c r="B57" s="164" t="s">
        <v>1277</v>
      </c>
      <c r="C57" s="172" t="s">
        <v>16</v>
      </c>
      <c r="D57" s="173" t="s">
        <v>149</v>
      </c>
      <c r="E57" s="171" t="s">
        <v>12</v>
      </c>
      <c r="F57" s="174">
        <v>34933</v>
      </c>
      <c r="G57" s="175" t="s">
        <v>13</v>
      </c>
      <c r="H57" s="207">
        <v>6</v>
      </c>
      <c r="I57" s="192" t="str">
        <f t="shared" si="1"/>
        <v>C</v>
      </c>
      <c r="J57" s="192">
        <f t="shared" si="2"/>
        <v>2</v>
      </c>
      <c r="K57" s="207">
        <v>7</v>
      </c>
      <c r="L57" s="201" t="str">
        <f t="shared" si="3"/>
        <v>B</v>
      </c>
      <c r="M57" s="201">
        <f t="shared" si="4"/>
        <v>3</v>
      </c>
      <c r="N57" s="261">
        <f t="shared" si="5"/>
        <v>2.6</v>
      </c>
      <c r="O57" s="341">
        <f t="shared" si="6"/>
      </c>
    </row>
    <row r="58" spans="1:15" s="29" customFormat="1" ht="13.5" customHeight="1">
      <c r="A58" s="163">
        <v>52</v>
      </c>
      <c r="B58" s="164" t="s">
        <v>1278</v>
      </c>
      <c r="C58" s="172" t="s">
        <v>375</v>
      </c>
      <c r="D58" s="173" t="s">
        <v>376</v>
      </c>
      <c r="E58" s="171" t="s">
        <v>10</v>
      </c>
      <c r="F58" s="174" t="s">
        <v>377</v>
      </c>
      <c r="G58" s="175" t="s">
        <v>15</v>
      </c>
      <c r="H58" s="207"/>
      <c r="I58" s="192"/>
      <c r="J58" s="192"/>
      <c r="K58" s="207"/>
      <c r="L58" s="201"/>
      <c r="M58" s="201"/>
      <c r="N58" s="261"/>
      <c r="O58" s="341" t="s">
        <v>1525</v>
      </c>
    </row>
    <row r="59" spans="1:15" s="102" customFormat="1" ht="13.5" customHeight="1">
      <c r="A59" s="163">
        <v>53</v>
      </c>
      <c r="B59" s="164" t="s">
        <v>1279</v>
      </c>
      <c r="C59" s="172" t="s">
        <v>378</v>
      </c>
      <c r="D59" s="173" t="s">
        <v>28</v>
      </c>
      <c r="E59" s="171" t="s">
        <v>12</v>
      </c>
      <c r="F59" s="174" t="s">
        <v>255</v>
      </c>
      <c r="G59" s="175" t="s">
        <v>379</v>
      </c>
      <c r="H59" s="207"/>
      <c r="I59" s="192"/>
      <c r="J59" s="192"/>
      <c r="K59" s="207"/>
      <c r="L59" s="201"/>
      <c r="M59" s="201"/>
      <c r="N59" s="261"/>
      <c r="O59" s="341" t="s">
        <v>1525</v>
      </c>
    </row>
    <row r="60" spans="1:15" s="102" customFormat="1" ht="13.5" customHeight="1">
      <c r="A60" s="163">
        <v>54</v>
      </c>
      <c r="B60" s="164" t="s">
        <v>1280</v>
      </c>
      <c r="C60" s="172" t="s">
        <v>380</v>
      </c>
      <c r="D60" s="173" t="s">
        <v>119</v>
      </c>
      <c r="E60" s="171" t="s">
        <v>12</v>
      </c>
      <c r="F60" s="174">
        <v>34857</v>
      </c>
      <c r="G60" s="175" t="s">
        <v>151</v>
      </c>
      <c r="H60" s="207">
        <v>6.5</v>
      </c>
      <c r="I60" s="192" t="str">
        <f t="shared" si="1"/>
        <v>C+</v>
      </c>
      <c r="J60" s="192">
        <f t="shared" si="2"/>
        <v>2.5</v>
      </c>
      <c r="K60" s="207">
        <v>6.5</v>
      </c>
      <c r="L60" s="201" t="str">
        <f t="shared" si="3"/>
        <v>C+</v>
      </c>
      <c r="M60" s="201">
        <f t="shared" si="4"/>
        <v>2.5</v>
      </c>
      <c r="N60" s="261">
        <f t="shared" si="5"/>
        <v>2.5</v>
      </c>
      <c r="O60" s="341">
        <f t="shared" si="6"/>
      </c>
    </row>
    <row r="61" spans="1:15" s="102" customFormat="1" ht="13.5" customHeight="1">
      <c r="A61" s="163">
        <v>55</v>
      </c>
      <c r="B61" s="164" t="s">
        <v>1281</v>
      </c>
      <c r="C61" s="172" t="s">
        <v>163</v>
      </c>
      <c r="D61" s="173" t="s">
        <v>381</v>
      </c>
      <c r="E61" s="171" t="s">
        <v>12</v>
      </c>
      <c r="F61" s="174" t="s">
        <v>173</v>
      </c>
      <c r="G61" s="175" t="s">
        <v>13</v>
      </c>
      <c r="H61" s="207">
        <v>6</v>
      </c>
      <c r="I61" s="192" t="str">
        <f t="shared" si="1"/>
        <v>C</v>
      </c>
      <c r="J61" s="192">
        <f t="shared" si="2"/>
        <v>2</v>
      </c>
      <c r="K61" s="207">
        <v>7.5</v>
      </c>
      <c r="L61" s="201" t="str">
        <f t="shared" si="3"/>
        <v>B</v>
      </c>
      <c r="M61" s="201">
        <f t="shared" si="4"/>
        <v>3</v>
      </c>
      <c r="N61" s="261">
        <f t="shared" si="5"/>
        <v>2.6</v>
      </c>
      <c r="O61" s="341">
        <f t="shared" si="6"/>
      </c>
    </row>
    <row r="62" spans="1:15" s="102" customFormat="1" ht="13.5" customHeight="1">
      <c r="A62" s="163">
        <v>56</v>
      </c>
      <c r="B62" s="164" t="s">
        <v>1282</v>
      </c>
      <c r="C62" s="172" t="s">
        <v>382</v>
      </c>
      <c r="D62" s="173" t="s">
        <v>121</v>
      </c>
      <c r="E62" s="171" t="s">
        <v>12</v>
      </c>
      <c r="F62" s="174">
        <v>34800</v>
      </c>
      <c r="G62" s="175" t="s">
        <v>13</v>
      </c>
      <c r="H62" s="207">
        <v>6</v>
      </c>
      <c r="I62" s="192" t="str">
        <f t="shared" si="1"/>
        <v>C</v>
      </c>
      <c r="J62" s="192">
        <f t="shared" si="2"/>
        <v>2</v>
      </c>
      <c r="K62" s="207">
        <v>6</v>
      </c>
      <c r="L62" s="201" t="str">
        <f t="shared" si="3"/>
        <v>C</v>
      </c>
      <c r="M62" s="201">
        <f t="shared" si="4"/>
        <v>2</v>
      </c>
      <c r="N62" s="261">
        <f t="shared" si="5"/>
        <v>2</v>
      </c>
      <c r="O62" s="341">
        <f t="shared" si="6"/>
      </c>
    </row>
    <row r="63" spans="1:15" s="29" customFormat="1" ht="13.5" customHeight="1">
      <c r="A63" s="163">
        <v>57</v>
      </c>
      <c r="B63" s="164" t="s">
        <v>1283</v>
      </c>
      <c r="C63" s="172" t="s">
        <v>16</v>
      </c>
      <c r="D63" s="173" t="s">
        <v>383</v>
      </c>
      <c r="E63" s="171" t="s">
        <v>12</v>
      </c>
      <c r="F63" s="174">
        <v>34969</v>
      </c>
      <c r="G63" s="175" t="s">
        <v>13</v>
      </c>
      <c r="H63" s="207">
        <v>6.5</v>
      </c>
      <c r="I63" s="192" t="str">
        <f t="shared" si="1"/>
        <v>C+</v>
      </c>
      <c r="J63" s="192">
        <f t="shared" si="2"/>
        <v>2.5</v>
      </c>
      <c r="K63" s="207">
        <v>6</v>
      </c>
      <c r="L63" s="201" t="str">
        <f t="shared" si="3"/>
        <v>C</v>
      </c>
      <c r="M63" s="201">
        <f t="shared" si="4"/>
        <v>2</v>
      </c>
      <c r="N63" s="261">
        <f t="shared" si="5"/>
        <v>2.2</v>
      </c>
      <c r="O63" s="341">
        <f t="shared" si="6"/>
      </c>
    </row>
    <row r="64" spans="1:15" s="29" customFormat="1" ht="13.5" customHeight="1">
      <c r="A64" s="163">
        <v>58</v>
      </c>
      <c r="B64" s="164" t="s">
        <v>1284</v>
      </c>
      <c r="C64" s="172" t="s">
        <v>684</v>
      </c>
      <c r="D64" s="173" t="s">
        <v>1297</v>
      </c>
      <c r="E64" s="171" t="s">
        <v>12</v>
      </c>
      <c r="F64" s="254" t="s">
        <v>1298</v>
      </c>
      <c r="G64" s="175" t="s">
        <v>15</v>
      </c>
      <c r="H64" s="207">
        <v>5</v>
      </c>
      <c r="I64" s="192" t="str">
        <f t="shared" si="1"/>
        <v>D+</v>
      </c>
      <c r="J64" s="192">
        <f t="shared" si="2"/>
        <v>1.5</v>
      </c>
      <c r="K64" s="207">
        <v>5.8</v>
      </c>
      <c r="L64" s="201" t="str">
        <f t="shared" si="3"/>
        <v>C</v>
      </c>
      <c r="M64" s="201">
        <f t="shared" si="4"/>
        <v>2</v>
      </c>
      <c r="N64" s="261">
        <f t="shared" si="5"/>
        <v>1.8</v>
      </c>
      <c r="O64" s="341">
        <f t="shared" si="6"/>
      </c>
    </row>
    <row r="65" spans="1:15" s="29" customFormat="1" ht="13.5" customHeight="1">
      <c r="A65" s="163">
        <v>59</v>
      </c>
      <c r="B65" s="164" t="s">
        <v>1285</v>
      </c>
      <c r="C65" s="172" t="s">
        <v>1299</v>
      </c>
      <c r="D65" s="173" t="s">
        <v>1300</v>
      </c>
      <c r="E65" s="171" t="s">
        <v>12</v>
      </c>
      <c r="F65" s="254" t="s">
        <v>601</v>
      </c>
      <c r="G65" s="175" t="s">
        <v>15</v>
      </c>
      <c r="H65" s="207">
        <v>8</v>
      </c>
      <c r="I65" s="192" t="str">
        <f t="shared" si="1"/>
        <v>B+</v>
      </c>
      <c r="J65" s="192">
        <f t="shared" si="2"/>
        <v>3.5</v>
      </c>
      <c r="K65" s="207">
        <v>7.5</v>
      </c>
      <c r="L65" s="201" t="str">
        <f t="shared" si="3"/>
        <v>B</v>
      </c>
      <c r="M65" s="201">
        <f t="shared" si="4"/>
        <v>3</v>
      </c>
      <c r="N65" s="261">
        <f t="shared" si="5"/>
        <v>3.2</v>
      </c>
      <c r="O65" s="341">
        <f t="shared" si="6"/>
      </c>
    </row>
    <row r="66" spans="1:15" s="84" customFormat="1" ht="13.5" customHeight="1">
      <c r="A66" s="176">
        <v>60</v>
      </c>
      <c r="B66" s="268" t="s">
        <v>1286</v>
      </c>
      <c r="C66" s="256" t="s">
        <v>1301</v>
      </c>
      <c r="D66" s="257" t="s">
        <v>149</v>
      </c>
      <c r="E66" s="315" t="s">
        <v>12</v>
      </c>
      <c r="F66" s="259" t="s">
        <v>1302</v>
      </c>
      <c r="G66" s="258" t="s">
        <v>15</v>
      </c>
      <c r="H66" s="216">
        <v>5</v>
      </c>
      <c r="I66" s="215" t="str">
        <f t="shared" si="1"/>
        <v>D+</v>
      </c>
      <c r="J66" s="215">
        <f t="shared" si="2"/>
        <v>1.5</v>
      </c>
      <c r="K66" s="216">
        <v>7.5</v>
      </c>
      <c r="L66" s="215" t="str">
        <f t="shared" si="3"/>
        <v>B</v>
      </c>
      <c r="M66" s="215">
        <f t="shared" si="4"/>
        <v>3</v>
      </c>
      <c r="N66" s="269">
        <f t="shared" si="5"/>
        <v>2.4</v>
      </c>
      <c r="O66" s="342">
        <f t="shared" si="6"/>
      </c>
    </row>
    <row r="67" spans="1:15" s="81" customFormat="1" ht="13.5" customHeight="1">
      <c r="A67" s="79"/>
      <c r="B67" s="79"/>
      <c r="C67" s="80"/>
      <c r="D67" s="79"/>
      <c r="E67" s="79"/>
      <c r="F67" s="79"/>
      <c r="G67" s="79"/>
      <c r="J67" s="82"/>
      <c r="K67" s="82"/>
      <c r="L67" s="82"/>
      <c r="M67" s="82"/>
      <c r="N67" s="79"/>
      <c r="O67" s="83"/>
    </row>
    <row r="68" spans="10:15" ht="13.5" customHeight="1">
      <c r="J68" s="19"/>
      <c r="K68" s="19"/>
      <c r="L68" s="19"/>
      <c r="M68" s="19"/>
      <c r="O68" s="24"/>
    </row>
    <row r="69" spans="10:15" ht="13.5" customHeight="1">
      <c r="J69" s="19"/>
      <c r="K69" s="19"/>
      <c r="L69" s="19"/>
      <c r="M69" s="19"/>
      <c r="O69" s="24"/>
    </row>
    <row r="70" spans="10:15" ht="13.5" customHeight="1">
      <c r="J70" s="19"/>
      <c r="K70" s="19"/>
      <c r="L70" s="19"/>
      <c r="M70" s="19"/>
      <c r="O70" s="24"/>
    </row>
    <row r="71" spans="10:15" ht="13.5" customHeight="1">
      <c r="J71" s="19"/>
      <c r="K71" s="19"/>
      <c r="L71" s="19"/>
      <c r="M71" s="19"/>
      <c r="O71" s="24"/>
    </row>
    <row r="72" spans="10:15" ht="13.5" customHeight="1">
      <c r="J72" s="19"/>
      <c r="K72" s="19"/>
      <c r="L72" s="19"/>
      <c r="M72" s="19"/>
      <c r="O72" s="24"/>
    </row>
    <row r="73" spans="10:15" ht="13.5" customHeight="1">
      <c r="J73" s="19"/>
      <c r="K73" s="19"/>
      <c r="L73" s="19"/>
      <c r="M73" s="19"/>
      <c r="O73" s="24"/>
    </row>
    <row r="74" spans="10:15" ht="13.5" customHeight="1">
      <c r="J74" s="19"/>
      <c r="K74" s="19"/>
      <c r="L74" s="19"/>
      <c r="M74" s="19"/>
      <c r="O74" s="24"/>
    </row>
    <row r="75" spans="10:15" ht="13.5" customHeight="1">
      <c r="J75" s="19"/>
      <c r="K75" s="19"/>
      <c r="L75" s="19"/>
      <c r="M75" s="19"/>
      <c r="O75" s="24"/>
    </row>
    <row r="76" spans="10:15" ht="13.5" customHeight="1">
      <c r="J76" s="19"/>
      <c r="K76" s="19"/>
      <c r="L76" s="19"/>
      <c r="M76" s="19"/>
      <c r="O76" s="24"/>
    </row>
    <row r="77" spans="10:15" ht="13.5" customHeight="1">
      <c r="J77" s="19"/>
      <c r="K77" s="19"/>
      <c r="L77" s="19"/>
      <c r="M77" s="19"/>
      <c r="O77" s="24"/>
    </row>
    <row r="78" spans="10:15" ht="13.5" customHeight="1">
      <c r="J78" s="19"/>
      <c r="K78" s="19"/>
      <c r="L78" s="19"/>
      <c r="M78" s="19"/>
      <c r="O78" s="24"/>
    </row>
    <row r="79" spans="10:15" ht="13.5" customHeight="1">
      <c r="J79" s="19"/>
      <c r="K79" s="19"/>
      <c r="L79" s="19"/>
      <c r="M79" s="19"/>
      <c r="O79" s="24"/>
    </row>
    <row r="80" spans="10:15" ht="13.5" customHeight="1">
      <c r="J80" s="19"/>
      <c r="K80" s="19"/>
      <c r="L80" s="19"/>
      <c r="M80" s="19"/>
      <c r="O80" s="24"/>
    </row>
    <row r="81" spans="10:15" ht="13.5" customHeight="1">
      <c r="J81" s="19"/>
      <c r="K81" s="19"/>
      <c r="L81" s="19"/>
      <c r="M81" s="19"/>
      <c r="O81" s="24"/>
    </row>
    <row r="82" spans="10:15" ht="13.5" customHeight="1">
      <c r="J82" s="19"/>
      <c r="K82" s="19"/>
      <c r="L82" s="19"/>
      <c r="M82" s="19"/>
      <c r="O82" s="24"/>
    </row>
    <row r="83" spans="10:15" ht="13.5" customHeight="1">
      <c r="J83" s="19"/>
      <c r="K83" s="19"/>
      <c r="L83" s="19"/>
      <c r="M83" s="19"/>
      <c r="O83" s="24"/>
    </row>
    <row r="84" spans="10:15" ht="13.5" customHeight="1">
      <c r="J84" s="19"/>
      <c r="K84" s="19"/>
      <c r="L84" s="19"/>
      <c r="M84" s="19"/>
      <c r="O84" s="24"/>
    </row>
    <row r="85" spans="10:15" ht="13.5" customHeight="1">
      <c r="J85" s="19"/>
      <c r="K85" s="19"/>
      <c r="L85" s="19"/>
      <c r="M85" s="19"/>
      <c r="O85" s="24"/>
    </row>
    <row r="86" spans="10:15" ht="13.5" customHeight="1">
      <c r="J86" s="19"/>
      <c r="K86" s="19"/>
      <c r="L86" s="19"/>
      <c r="M86" s="19"/>
      <c r="O86" s="24"/>
    </row>
    <row r="87" spans="10:15" ht="13.5" customHeight="1">
      <c r="J87" s="19"/>
      <c r="K87" s="19"/>
      <c r="L87" s="19"/>
      <c r="M87" s="19"/>
      <c r="O87" s="24"/>
    </row>
    <row r="88" spans="10:15" ht="13.5" customHeight="1">
      <c r="J88" s="19"/>
      <c r="K88" s="19"/>
      <c r="L88" s="19"/>
      <c r="M88" s="19"/>
      <c r="O88" s="24"/>
    </row>
    <row r="89" spans="10:15" ht="13.5" customHeight="1">
      <c r="J89" s="19"/>
      <c r="K89" s="19"/>
      <c r="L89" s="19"/>
      <c r="M89" s="19"/>
      <c r="O89" s="24"/>
    </row>
    <row r="90" spans="2:15" ht="13.5" customHeight="1">
      <c r="B90" s="3" t="s">
        <v>656</v>
      </c>
      <c r="C90" s="3">
        <f>COUNTIF(N7:N66,"&gt;=3.6")</f>
        <v>1</v>
      </c>
      <c r="J90" s="19"/>
      <c r="K90" s="19"/>
      <c r="L90" s="19"/>
      <c r="M90" s="19"/>
      <c r="O90" s="24"/>
    </row>
    <row r="91" spans="2:15" ht="13.5" customHeight="1">
      <c r="B91" s="3" t="s">
        <v>419</v>
      </c>
      <c r="C91" s="62">
        <f>COUNTIF(N7:N66,"&gt;=3.2")-COUNTIF(N7:N66,"&gt;=3.6")</f>
        <v>5</v>
      </c>
      <c r="J91" s="19"/>
      <c r="K91" s="19"/>
      <c r="L91" s="19"/>
      <c r="M91" s="19"/>
      <c r="O91" s="24"/>
    </row>
    <row r="92" spans="2:15" ht="13.5" customHeight="1">
      <c r="B92" s="3" t="s">
        <v>657</v>
      </c>
      <c r="C92" s="62">
        <f>COUNTIF(N7:N66,"&gt;=2.5")-COUNTIF(N7:N66,"&gt;=3.2")</f>
        <v>28</v>
      </c>
      <c r="J92" s="19"/>
      <c r="K92" s="19"/>
      <c r="L92" s="19"/>
      <c r="M92" s="19"/>
      <c r="O92" s="24"/>
    </row>
    <row r="93" spans="2:15" ht="13.5" customHeight="1">
      <c r="B93" s="3" t="s">
        <v>658</v>
      </c>
      <c r="C93" s="62">
        <f>COUNTIF(N7:N66,"&gt;=2.0")-COUNTIF(N7:N66,"&gt;=2.5")</f>
        <v>13</v>
      </c>
      <c r="J93" s="19"/>
      <c r="K93" s="19"/>
      <c r="L93" s="19"/>
      <c r="M93" s="19"/>
      <c r="O93" s="24"/>
    </row>
    <row r="94" spans="2:15" ht="13.5" customHeight="1">
      <c r="B94" s="3" t="s">
        <v>659</v>
      </c>
      <c r="C94" s="62">
        <f>COUNTIF(N7:N66,"&gt;=1")-COUNTIF(N7:N66,"&gt;=2")</f>
        <v>3</v>
      </c>
      <c r="J94" s="19"/>
      <c r="K94" s="19"/>
      <c r="L94" s="19"/>
      <c r="M94" s="19"/>
      <c r="O94" s="24"/>
    </row>
    <row r="95" spans="2:15" ht="13.5" customHeight="1">
      <c r="B95" s="3" t="s">
        <v>657</v>
      </c>
      <c r="C95" s="62">
        <f>COUNTIF(N7:N66,"&gt;=0")-COUNTIF(N7:N66,"&gt;=1")</f>
        <v>0</v>
      </c>
      <c r="J95" s="19"/>
      <c r="K95" s="19"/>
      <c r="L95" s="19"/>
      <c r="M95" s="19"/>
      <c r="O95" s="24"/>
    </row>
    <row r="96" spans="2:15" ht="13.5" customHeight="1">
      <c r="B96" s="3"/>
      <c r="C96" s="3">
        <f>SUM(C90:C95)</f>
        <v>50</v>
      </c>
      <c r="J96" s="19"/>
      <c r="K96" s="19"/>
      <c r="L96" s="19"/>
      <c r="M96" s="19"/>
      <c r="O96" s="24"/>
    </row>
    <row r="97" spans="10:15" ht="13.5" customHeight="1">
      <c r="J97" s="19"/>
      <c r="K97" s="19"/>
      <c r="L97" s="19"/>
      <c r="M97" s="19"/>
      <c r="O97" s="24"/>
    </row>
  </sheetData>
  <sheetProtection selectLockedCells="1" selectUnlockedCells="1"/>
  <mergeCells count="9">
    <mergeCell ref="A1:C1"/>
    <mergeCell ref="K5:M5"/>
    <mergeCell ref="A5:G5"/>
    <mergeCell ref="H5:J5"/>
    <mergeCell ref="A2:O2"/>
    <mergeCell ref="H3:O3"/>
    <mergeCell ref="C4:D4"/>
    <mergeCell ref="H4:J4"/>
    <mergeCell ref="K4:M4"/>
  </mergeCells>
  <conditionalFormatting sqref="A7:IV66">
    <cfRule type="cellIs" priority="1" dxfId="0" operator="equal" stopIfTrue="1">
      <formula>"F"</formula>
    </cfRule>
    <cfRule type="cellIs" priority="2" dxfId="0" operator="equal" stopIfTrue="1">
      <formula>"F+"</formula>
    </cfRule>
  </conditionalFormatting>
  <printOptions horizontalCentered="1"/>
  <pageMargins left="0.2" right="0.2" top="0.27" bottom="0.18" header="0.33" footer="0.18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88"/>
  <sheetViews>
    <sheetView zoomScale="115" zoomScaleNormal="115" zoomScalePageLayoutView="0" workbookViewId="0" topLeftCell="A1">
      <pane xSplit="6" topLeftCell="G1" activePane="topRight" state="frozen"/>
      <selection pane="topLeft" activeCell="V70" sqref="O27:V70"/>
      <selection pane="topRight" activeCell="I7" sqref="I7:J61"/>
    </sheetView>
  </sheetViews>
  <sheetFormatPr defaultColWidth="9.00390625" defaultRowHeight="15.75"/>
  <cols>
    <col min="1" max="1" width="6.00390625" style="9" customWidth="1"/>
    <col min="2" max="2" width="7.00390625" style="4" customWidth="1"/>
    <col min="3" max="3" width="18.50390625" style="16" customWidth="1"/>
    <col min="4" max="4" width="7.75390625" style="4" customWidth="1"/>
    <col min="5" max="5" width="5.875" style="9" customWidth="1"/>
    <col min="6" max="6" width="10.75390625" style="4" customWidth="1"/>
    <col min="7" max="7" width="12.125" style="4" customWidth="1"/>
    <col min="8" max="13" width="6.625" style="3" customWidth="1"/>
    <col min="14" max="14" width="12.25390625" style="9" customWidth="1"/>
    <col min="15" max="16" width="2.125" style="3" hidden="1" customWidth="1"/>
    <col min="17" max="17" width="13.375" style="9" customWidth="1"/>
    <col min="18" max="16384" width="9.00390625" style="3" customWidth="1"/>
  </cols>
  <sheetData>
    <row r="1" spans="1:17" ht="18" customHeight="1">
      <c r="A1" s="391" t="s">
        <v>707</v>
      </c>
      <c r="B1" s="391"/>
      <c r="C1" s="391"/>
      <c r="D1" s="391"/>
      <c r="E1" s="26"/>
      <c r="F1" s="7"/>
      <c r="G1" s="7"/>
      <c r="J1" s="19"/>
      <c r="K1" s="19"/>
      <c r="L1" s="19"/>
      <c r="M1" s="19"/>
      <c r="N1" s="19"/>
      <c r="Q1" s="3"/>
    </row>
    <row r="2" spans="1:17" ht="19.5" customHeight="1">
      <c r="A2" s="416" t="s">
        <v>1510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</row>
    <row r="3" spans="1:17" ht="11.25" hidden="1">
      <c r="A3" s="31"/>
      <c r="B3" s="10"/>
      <c r="C3" s="10"/>
      <c r="D3" s="11"/>
      <c r="E3" s="11"/>
      <c r="F3" s="11"/>
      <c r="G3" s="11"/>
      <c r="H3" s="394"/>
      <c r="I3" s="394"/>
      <c r="J3" s="394"/>
      <c r="K3" s="394"/>
      <c r="L3" s="394"/>
      <c r="M3" s="394"/>
      <c r="N3" s="394"/>
      <c r="O3" s="394"/>
      <c r="P3" s="394"/>
      <c r="Q3" s="394"/>
    </row>
    <row r="4" spans="1:17" s="37" customFormat="1" ht="44.25" customHeight="1">
      <c r="A4" s="152" t="s">
        <v>126</v>
      </c>
      <c r="B4" s="152" t="s">
        <v>0</v>
      </c>
      <c r="C4" s="397" t="s">
        <v>1</v>
      </c>
      <c r="D4" s="398"/>
      <c r="E4" s="153" t="s">
        <v>2</v>
      </c>
      <c r="F4" s="153" t="s">
        <v>3</v>
      </c>
      <c r="G4" s="153" t="s">
        <v>4</v>
      </c>
      <c r="H4" s="387" t="s">
        <v>1523</v>
      </c>
      <c r="I4" s="387"/>
      <c r="J4" s="388"/>
      <c r="K4" s="387" t="s">
        <v>1524</v>
      </c>
      <c r="L4" s="387"/>
      <c r="M4" s="388"/>
      <c r="N4" s="153" t="s">
        <v>6</v>
      </c>
      <c r="O4" s="433" t="s">
        <v>661</v>
      </c>
      <c r="P4" s="430"/>
      <c r="Q4" s="153" t="s">
        <v>7</v>
      </c>
    </row>
    <row r="5" spans="1:17" ht="9.75" customHeight="1">
      <c r="A5" s="434"/>
      <c r="B5" s="435"/>
      <c r="C5" s="435"/>
      <c r="D5" s="435"/>
      <c r="E5" s="435"/>
      <c r="F5" s="435"/>
      <c r="G5" s="435"/>
      <c r="H5" s="401">
        <v>2</v>
      </c>
      <c r="I5" s="401"/>
      <c r="J5" s="401"/>
      <c r="K5" s="389">
        <v>3</v>
      </c>
      <c r="L5" s="389"/>
      <c r="M5" s="390"/>
      <c r="N5" s="153">
        <f>SUM(H5:M5)</f>
        <v>5</v>
      </c>
      <c r="O5" s="432">
        <v>1</v>
      </c>
      <c r="P5" s="389"/>
      <c r="Q5" s="336"/>
    </row>
    <row r="6" spans="1:17" s="19" customFormat="1" ht="13.5" customHeight="1">
      <c r="A6" s="337"/>
      <c r="B6" s="224"/>
      <c r="C6" s="225"/>
      <c r="D6" s="226"/>
      <c r="E6" s="337"/>
      <c r="F6" s="224"/>
      <c r="G6" s="224"/>
      <c r="H6" s="227" t="s">
        <v>248</v>
      </c>
      <c r="I6" s="227" t="s">
        <v>249</v>
      </c>
      <c r="J6" s="227" t="s">
        <v>250</v>
      </c>
      <c r="K6" s="227" t="s">
        <v>248</v>
      </c>
      <c r="L6" s="227" t="s">
        <v>249</v>
      </c>
      <c r="M6" s="227" t="s">
        <v>250</v>
      </c>
      <c r="N6" s="153" t="s">
        <v>250</v>
      </c>
      <c r="O6" s="227" t="s">
        <v>8</v>
      </c>
      <c r="P6" s="227" t="s">
        <v>9</v>
      </c>
      <c r="Q6" s="153"/>
    </row>
    <row r="7" spans="1:17" s="117" customFormat="1" ht="14.25" customHeight="1">
      <c r="A7" s="156">
        <v>1</v>
      </c>
      <c r="B7" s="157" t="s">
        <v>1287</v>
      </c>
      <c r="C7" s="328" t="s">
        <v>384</v>
      </c>
      <c r="D7" s="173" t="s">
        <v>127</v>
      </c>
      <c r="E7" s="171" t="s">
        <v>12</v>
      </c>
      <c r="F7" s="174" t="s">
        <v>159</v>
      </c>
      <c r="G7" s="175" t="s">
        <v>15</v>
      </c>
      <c r="H7" s="276"/>
      <c r="I7" s="191"/>
      <c r="J7" s="192"/>
      <c r="K7" s="190"/>
      <c r="L7" s="191"/>
      <c r="M7" s="192"/>
      <c r="N7" s="193"/>
      <c r="O7" s="189"/>
      <c r="P7" s="189"/>
      <c r="Q7" s="194" t="s">
        <v>1525</v>
      </c>
    </row>
    <row r="8" spans="1:17" s="118" customFormat="1" ht="14.25" customHeight="1">
      <c r="A8" s="163">
        <v>2</v>
      </c>
      <c r="B8" s="164" t="s">
        <v>1288</v>
      </c>
      <c r="C8" s="172" t="s">
        <v>385</v>
      </c>
      <c r="D8" s="173" t="s">
        <v>127</v>
      </c>
      <c r="E8" s="171" t="s">
        <v>12</v>
      </c>
      <c r="F8" s="174" t="s">
        <v>308</v>
      </c>
      <c r="G8" s="175" t="s">
        <v>15</v>
      </c>
      <c r="H8" s="190"/>
      <c r="I8" s="191"/>
      <c r="J8" s="192"/>
      <c r="K8" s="190"/>
      <c r="L8" s="191"/>
      <c r="M8" s="192"/>
      <c r="N8" s="261"/>
      <c r="O8" s="201"/>
      <c r="P8" s="201"/>
      <c r="Q8" s="202" t="s">
        <v>1525</v>
      </c>
    </row>
    <row r="9" spans="1:17" s="118" customFormat="1" ht="14.25" customHeight="1">
      <c r="A9" s="163">
        <v>3</v>
      </c>
      <c r="B9" s="164" t="s">
        <v>1289</v>
      </c>
      <c r="C9" s="172" t="s">
        <v>386</v>
      </c>
      <c r="D9" s="173" t="s">
        <v>127</v>
      </c>
      <c r="E9" s="171" t="s">
        <v>12</v>
      </c>
      <c r="F9" s="174" t="s">
        <v>387</v>
      </c>
      <c r="G9" s="175" t="s">
        <v>13</v>
      </c>
      <c r="H9" s="190">
        <v>7</v>
      </c>
      <c r="I9" s="192" t="str">
        <f aca="true" t="shared" si="0" ref="I9:I61">IF(H9&gt;=8.5,"A",IF(H9&gt;=8,"B+",IF(H9&gt;=7,"B",IF(H9&gt;=6.5,"C+",IF(H9&gt;=5.5,"C",IF(H9&gt;=5,"D+",IF(H9&gt;=4,"D",IF(H9&gt;=2,"F+","F"))))))))</f>
        <v>B</v>
      </c>
      <c r="J9" s="192">
        <f aca="true" t="shared" si="1" ref="J9:J61">IF(I9="A",4,IF(I9="B+",3.5,IF(I9="B",3,IF(I9="C+",2.5,IF(I9="C",2,IF(I9="D+",1.5,IF(I9="D",1,IF(I9="F+",0.5,0))))))))</f>
        <v>3</v>
      </c>
      <c r="K9" s="190">
        <v>8</v>
      </c>
      <c r="L9" s="192" t="str">
        <f aca="true" t="shared" si="2" ref="L9:L61">IF(K9&gt;=8.5,"A",IF(K9&gt;=8,"B+",IF(K9&gt;=7,"B",IF(K9&gt;=6.5,"C+",IF(K9&gt;=5.5,"C",IF(K9&gt;=5,"D+",IF(K9&gt;=4,"D",IF(K9&gt;=2,"F+","F"))))))))</f>
        <v>B+</v>
      </c>
      <c r="M9" s="192">
        <f aca="true" t="shared" si="3" ref="M9:M61">IF(L9="A",4,IF(L9="B+",3.5,IF(L9="B",3,IF(L9="C+",2.5,IF(L9="C",2,IF(L9="D+",1.5,IF(L9="D",1,IF(L9="F+",0.5,0))))))))</f>
        <v>3.5</v>
      </c>
      <c r="N9" s="261">
        <f aca="true" t="shared" si="4" ref="N9:N61">ROUND((J9*$H$5+M9*$K$5)/$N$5,2)</f>
        <v>3.3</v>
      </c>
      <c r="O9" s="201"/>
      <c r="P9" s="201"/>
      <c r="Q9" s="202">
        <f aca="true" t="shared" si="5" ref="Q9:Q36">IF(COUNTIF(H9:M9,"F")+COUNTIF(H9:M9,"F+")&gt;0,"TL "&amp;COUNTIF(H9:M9,"F")+COUNTIF(H9:M9,"F+")&amp;" HP","")</f>
      </c>
    </row>
    <row r="10" spans="1:17" s="118" customFormat="1" ht="14.25" customHeight="1">
      <c r="A10" s="163">
        <v>4</v>
      </c>
      <c r="B10" s="164" t="s">
        <v>1290</v>
      </c>
      <c r="C10" s="172" t="s">
        <v>388</v>
      </c>
      <c r="D10" s="173" t="s">
        <v>389</v>
      </c>
      <c r="E10" s="171" t="s">
        <v>12</v>
      </c>
      <c r="F10" s="174" t="s">
        <v>356</v>
      </c>
      <c r="G10" s="175" t="s">
        <v>174</v>
      </c>
      <c r="H10" s="190">
        <v>6.8</v>
      </c>
      <c r="I10" s="192" t="str">
        <f t="shared" si="0"/>
        <v>C+</v>
      </c>
      <c r="J10" s="192">
        <f t="shared" si="1"/>
        <v>2.5</v>
      </c>
      <c r="K10" s="190">
        <v>8.8</v>
      </c>
      <c r="L10" s="192" t="str">
        <f t="shared" si="2"/>
        <v>A</v>
      </c>
      <c r="M10" s="192">
        <f t="shared" si="3"/>
        <v>4</v>
      </c>
      <c r="N10" s="261">
        <f t="shared" si="4"/>
        <v>3.4</v>
      </c>
      <c r="O10" s="201"/>
      <c r="P10" s="201"/>
      <c r="Q10" s="202">
        <f t="shared" si="5"/>
      </c>
    </row>
    <row r="11" spans="1:17" s="118" customFormat="1" ht="14.25" customHeight="1">
      <c r="A11" s="163">
        <v>5</v>
      </c>
      <c r="B11" s="164" t="s">
        <v>1291</v>
      </c>
      <c r="C11" s="172" t="s">
        <v>390</v>
      </c>
      <c r="D11" s="173" t="s">
        <v>391</v>
      </c>
      <c r="E11" s="171" t="s">
        <v>12</v>
      </c>
      <c r="F11" s="174" t="s">
        <v>392</v>
      </c>
      <c r="G11" s="175" t="s">
        <v>13</v>
      </c>
      <c r="H11" s="190">
        <v>7.8</v>
      </c>
      <c r="I11" s="192" t="str">
        <f t="shared" si="0"/>
        <v>B</v>
      </c>
      <c r="J11" s="192">
        <f t="shared" si="1"/>
        <v>3</v>
      </c>
      <c r="K11" s="190">
        <v>8</v>
      </c>
      <c r="L11" s="192" t="str">
        <f t="shared" si="2"/>
        <v>B+</v>
      </c>
      <c r="M11" s="192">
        <f t="shared" si="3"/>
        <v>3.5</v>
      </c>
      <c r="N11" s="261">
        <f t="shared" si="4"/>
        <v>3.3</v>
      </c>
      <c r="O11" s="201"/>
      <c r="P11" s="201"/>
      <c r="Q11" s="202">
        <f t="shared" si="5"/>
      </c>
    </row>
    <row r="12" spans="1:17" s="118" customFormat="1" ht="14.25" customHeight="1">
      <c r="A12" s="163">
        <v>6</v>
      </c>
      <c r="B12" s="165" t="s">
        <v>1292</v>
      </c>
      <c r="C12" s="263" t="s">
        <v>300</v>
      </c>
      <c r="D12" s="264" t="s">
        <v>176</v>
      </c>
      <c r="E12" s="245" t="s">
        <v>12</v>
      </c>
      <c r="F12" s="325">
        <v>34834</v>
      </c>
      <c r="G12" s="265" t="s">
        <v>15</v>
      </c>
      <c r="H12" s="190">
        <v>7.3</v>
      </c>
      <c r="I12" s="192" t="str">
        <f t="shared" si="0"/>
        <v>B</v>
      </c>
      <c r="J12" s="192">
        <f t="shared" si="1"/>
        <v>3</v>
      </c>
      <c r="K12" s="190">
        <v>8</v>
      </c>
      <c r="L12" s="192" t="str">
        <f t="shared" si="2"/>
        <v>B+</v>
      </c>
      <c r="M12" s="192">
        <f t="shared" si="3"/>
        <v>3.5</v>
      </c>
      <c r="N12" s="261">
        <f t="shared" si="4"/>
        <v>3.3</v>
      </c>
      <c r="O12" s="201"/>
      <c r="P12" s="201"/>
      <c r="Q12" s="202">
        <f t="shared" si="5"/>
      </c>
    </row>
    <row r="13" spans="1:17" s="118" customFormat="1" ht="14.25" customHeight="1">
      <c r="A13" s="163">
        <v>7</v>
      </c>
      <c r="B13" s="165" t="s">
        <v>1293</v>
      </c>
      <c r="C13" s="263" t="s">
        <v>393</v>
      </c>
      <c r="D13" s="264" t="s">
        <v>394</v>
      </c>
      <c r="E13" s="245" t="s">
        <v>12</v>
      </c>
      <c r="F13" s="325" t="s">
        <v>395</v>
      </c>
      <c r="G13" s="265" t="s">
        <v>337</v>
      </c>
      <c r="H13" s="190">
        <v>6.3</v>
      </c>
      <c r="I13" s="192" t="str">
        <f t="shared" si="0"/>
        <v>C</v>
      </c>
      <c r="J13" s="192">
        <f t="shared" si="1"/>
        <v>2</v>
      </c>
      <c r="K13" s="190">
        <v>8</v>
      </c>
      <c r="L13" s="192" t="str">
        <f t="shared" si="2"/>
        <v>B+</v>
      </c>
      <c r="M13" s="192">
        <f t="shared" si="3"/>
        <v>3.5</v>
      </c>
      <c r="N13" s="261">
        <f t="shared" si="4"/>
        <v>2.9</v>
      </c>
      <c r="O13" s="201"/>
      <c r="P13" s="201"/>
      <c r="Q13" s="202">
        <f t="shared" si="5"/>
      </c>
    </row>
    <row r="14" spans="1:17" s="118" customFormat="1" ht="14.25" customHeight="1">
      <c r="A14" s="163">
        <v>8</v>
      </c>
      <c r="B14" s="165" t="s">
        <v>1294</v>
      </c>
      <c r="C14" s="263" t="s">
        <v>396</v>
      </c>
      <c r="D14" s="264" t="s">
        <v>61</v>
      </c>
      <c r="E14" s="245" t="s">
        <v>12</v>
      </c>
      <c r="F14" s="325" t="s">
        <v>199</v>
      </c>
      <c r="G14" s="265" t="s">
        <v>13</v>
      </c>
      <c r="H14" s="190">
        <v>6</v>
      </c>
      <c r="I14" s="192" t="str">
        <f t="shared" si="0"/>
        <v>C</v>
      </c>
      <c r="J14" s="192">
        <f t="shared" si="1"/>
        <v>2</v>
      </c>
      <c r="K14" s="190">
        <v>7.3</v>
      </c>
      <c r="L14" s="192" t="str">
        <f t="shared" si="2"/>
        <v>B</v>
      </c>
      <c r="M14" s="192">
        <f t="shared" si="3"/>
        <v>3</v>
      </c>
      <c r="N14" s="261">
        <f t="shared" si="4"/>
        <v>2.6</v>
      </c>
      <c r="O14" s="201"/>
      <c r="P14" s="201"/>
      <c r="Q14" s="202">
        <f t="shared" si="5"/>
      </c>
    </row>
    <row r="15" spans="1:17" s="118" customFormat="1" ht="14.25" customHeight="1">
      <c r="A15" s="163">
        <v>9</v>
      </c>
      <c r="B15" s="165" t="s">
        <v>1295</v>
      </c>
      <c r="C15" s="263" t="s">
        <v>397</v>
      </c>
      <c r="D15" s="264" t="s">
        <v>58</v>
      </c>
      <c r="E15" s="245" t="s">
        <v>12</v>
      </c>
      <c r="F15" s="325">
        <v>34926</v>
      </c>
      <c r="G15" s="265" t="s">
        <v>33</v>
      </c>
      <c r="H15" s="190">
        <v>6.5</v>
      </c>
      <c r="I15" s="192" t="str">
        <f t="shared" si="0"/>
        <v>C+</v>
      </c>
      <c r="J15" s="192">
        <f t="shared" si="1"/>
        <v>2.5</v>
      </c>
      <c r="K15" s="190">
        <v>5.5</v>
      </c>
      <c r="L15" s="192" t="str">
        <f t="shared" si="2"/>
        <v>C</v>
      </c>
      <c r="M15" s="192">
        <f t="shared" si="3"/>
        <v>2</v>
      </c>
      <c r="N15" s="261">
        <f t="shared" si="4"/>
        <v>2.2</v>
      </c>
      <c r="O15" s="201"/>
      <c r="P15" s="201"/>
      <c r="Q15" s="202">
        <f t="shared" si="5"/>
      </c>
    </row>
    <row r="16" spans="1:17" s="118" customFormat="1" ht="14.25" customHeight="1">
      <c r="A16" s="163">
        <v>10</v>
      </c>
      <c r="B16" s="165" t="s">
        <v>1296</v>
      </c>
      <c r="C16" s="263" t="s">
        <v>16</v>
      </c>
      <c r="D16" s="264" t="s">
        <v>398</v>
      </c>
      <c r="E16" s="245" t="s">
        <v>12</v>
      </c>
      <c r="F16" s="325" t="s">
        <v>130</v>
      </c>
      <c r="G16" s="265" t="s">
        <v>13</v>
      </c>
      <c r="H16" s="190">
        <v>8.5</v>
      </c>
      <c r="I16" s="192" t="str">
        <f t="shared" si="0"/>
        <v>A</v>
      </c>
      <c r="J16" s="192">
        <f t="shared" si="1"/>
        <v>4</v>
      </c>
      <c r="K16" s="190">
        <v>8.5</v>
      </c>
      <c r="L16" s="192" t="str">
        <f t="shared" si="2"/>
        <v>A</v>
      </c>
      <c r="M16" s="192">
        <f t="shared" si="3"/>
        <v>4</v>
      </c>
      <c r="N16" s="261">
        <f t="shared" si="4"/>
        <v>4</v>
      </c>
      <c r="O16" s="201"/>
      <c r="P16" s="201"/>
      <c r="Q16" s="202">
        <f t="shared" si="5"/>
      </c>
    </row>
    <row r="17" spans="1:17" s="118" customFormat="1" ht="14.25" customHeight="1">
      <c r="A17" s="163">
        <v>11</v>
      </c>
      <c r="B17" s="165" t="s">
        <v>1303</v>
      </c>
      <c r="C17" s="263" t="s">
        <v>180</v>
      </c>
      <c r="D17" s="264" t="s">
        <v>54</v>
      </c>
      <c r="E17" s="245" t="s">
        <v>12</v>
      </c>
      <c r="F17" s="325">
        <v>34912</v>
      </c>
      <c r="G17" s="265" t="s">
        <v>15</v>
      </c>
      <c r="H17" s="190">
        <v>8.5</v>
      </c>
      <c r="I17" s="192" t="str">
        <f t="shared" si="0"/>
        <v>A</v>
      </c>
      <c r="J17" s="192">
        <f t="shared" si="1"/>
        <v>4</v>
      </c>
      <c r="K17" s="190">
        <v>8.5</v>
      </c>
      <c r="L17" s="192" t="str">
        <f t="shared" si="2"/>
        <v>A</v>
      </c>
      <c r="M17" s="192">
        <f t="shared" si="3"/>
        <v>4</v>
      </c>
      <c r="N17" s="261">
        <f t="shared" si="4"/>
        <v>4</v>
      </c>
      <c r="O17" s="201"/>
      <c r="P17" s="201"/>
      <c r="Q17" s="202">
        <f t="shared" si="5"/>
      </c>
    </row>
    <row r="18" spans="1:17" s="118" customFormat="1" ht="14.25" customHeight="1">
      <c r="A18" s="163">
        <v>12</v>
      </c>
      <c r="B18" s="165" t="s">
        <v>1304</v>
      </c>
      <c r="C18" s="263" t="s">
        <v>399</v>
      </c>
      <c r="D18" s="264" t="s">
        <v>54</v>
      </c>
      <c r="E18" s="245" t="s">
        <v>12</v>
      </c>
      <c r="F18" s="325">
        <v>34886</v>
      </c>
      <c r="G18" s="265" t="s">
        <v>15</v>
      </c>
      <c r="H18" s="190">
        <v>6.5</v>
      </c>
      <c r="I18" s="192" t="str">
        <f t="shared" si="0"/>
        <v>C+</v>
      </c>
      <c r="J18" s="192">
        <f t="shared" si="1"/>
        <v>2.5</v>
      </c>
      <c r="K18" s="190">
        <v>7.5</v>
      </c>
      <c r="L18" s="192" t="str">
        <f t="shared" si="2"/>
        <v>B</v>
      </c>
      <c r="M18" s="192">
        <f t="shared" si="3"/>
        <v>3</v>
      </c>
      <c r="N18" s="261">
        <f t="shared" si="4"/>
        <v>2.8</v>
      </c>
      <c r="O18" s="201"/>
      <c r="P18" s="201"/>
      <c r="Q18" s="202">
        <f t="shared" si="5"/>
      </c>
    </row>
    <row r="19" spans="1:17" s="118" customFormat="1" ht="14.25" customHeight="1">
      <c r="A19" s="163">
        <v>13</v>
      </c>
      <c r="B19" s="165" t="s">
        <v>1305</v>
      </c>
      <c r="C19" s="263" t="s">
        <v>400</v>
      </c>
      <c r="D19" s="264" t="s">
        <v>51</v>
      </c>
      <c r="E19" s="245" t="s">
        <v>12</v>
      </c>
      <c r="F19" s="325" t="s">
        <v>401</v>
      </c>
      <c r="G19" s="265" t="s">
        <v>33</v>
      </c>
      <c r="H19" s="190">
        <v>6.5</v>
      </c>
      <c r="I19" s="192" t="str">
        <f t="shared" si="0"/>
        <v>C+</v>
      </c>
      <c r="J19" s="192">
        <f t="shared" si="1"/>
        <v>2.5</v>
      </c>
      <c r="K19" s="190">
        <v>7</v>
      </c>
      <c r="L19" s="192" t="str">
        <f t="shared" si="2"/>
        <v>B</v>
      </c>
      <c r="M19" s="192">
        <f t="shared" si="3"/>
        <v>3</v>
      </c>
      <c r="N19" s="261">
        <f t="shared" si="4"/>
        <v>2.8</v>
      </c>
      <c r="O19" s="201"/>
      <c r="P19" s="201"/>
      <c r="Q19" s="202">
        <f t="shared" si="5"/>
      </c>
    </row>
    <row r="20" spans="1:17" s="118" customFormat="1" ht="14.25" customHeight="1">
      <c r="A20" s="163">
        <v>14</v>
      </c>
      <c r="B20" s="165" t="s">
        <v>1306</v>
      </c>
      <c r="C20" s="263" t="s">
        <v>349</v>
      </c>
      <c r="D20" s="264" t="s">
        <v>36</v>
      </c>
      <c r="E20" s="245" t="s">
        <v>12</v>
      </c>
      <c r="F20" s="325" t="s">
        <v>402</v>
      </c>
      <c r="G20" s="265" t="s">
        <v>13</v>
      </c>
      <c r="H20" s="190">
        <v>6.5</v>
      </c>
      <c r="I20" s="192" t="str">
        <f t="shared" si="0"/>
        <v>C+</v>
      </c>
      <c r="J20" s="192">
        <f t="shared" si="1"/>
        <v>2.5</v>
      </c>
      <c r="K20" s="190">
        <v>8.5</v>
      </c>
      <c r="L20" s="192" t="str">
        <f t="shared" si="2"/>
        <v>A</v>
      </c>
      <c r="M20" s="192">
        <f t="shared" si="3"/>
        <v>4</v>
      </c>
      <c r="N20" s="261">
        <f t="shared" si="4"/>
        <v>3.4</v>
      </c>
      <c r="O20" s="201"/>
      <c r="P20" s="201"/>
      <c r="Q20" s="202">
        <f t="shared" si="5"/>
      </c>
    </row>
    <row r="21" spans="1:17" s="118" customFormat="1" ht="14.25" customHeight="1">
      <c r="A21" s="163">
        <v>15</v>
      </c>
      <c r="B21" s="165" t="s">
        <v>1307</v>
      </c>
      <c r="C21" s="263" t="s">
        <v>403</v>
      </c>
      <c r="D21" s="264" t="s">
        <v>404</v>
      </c>
      <c r="E21" s="245" t="s">
        <v>10</v>
      </c>
      <c r="F21" s="325" t="s">
        <v>405</v>
      </c>
      <c r="G21" s="265" t="s">
        <v>15</v>
      </c>
      <c r="H21" s="190">
        <v>7</v>
      </c>
      <c r="I21" s="192" t="str">
        <f t="shared" si="0"/>
        <v>B</v>
      </c>
      <c r="J21" s="192">
        <f t="shared" si="1"/>
        <v>3</v>
      </c>
      <c r="K21" s="190">
        <v>6</v>
      </c>
      <c r="L21" s="192" t="str">
        <f t="shared" si="2"/>
        <v>C</v>
      </c>
      <c r="M21" s="192">
        <f t="shared" si="3"/>
        <v>2</v>
      </c>
      <c r="N21" s="261">
        <f t="shared" si="4"/>
        <v>2.4</v>
      </c>
      <c r="O21" s="201"/>
      <c r="P21" s="201"/>
      <c r="Q21" s="202">
        <f t="shared" si="5"/>
      </c>
    </row>
    <row r="22" spans="1:17" s="118" customFormat="1" ht="14.25" customHeight="1">
      <c r="A22" s="163">
        <v>16</v>
      </c>
      <c r="B22" s="165" t="s">
        <v>1308</v>
      </c>
      <c r="C22" s="263" t="s">
        <v>16</v>
      </c>
      <c r="D22" s="264" t="s">
        <v>140</v>
      </c>
      <c r="E22" s="245" t="s">
        <v>12</v>
      </c>
      <c r="F22" s="325">
        <v>34957</v>
      </c>
      <c r="G22" s="265" t="s">
        <v>15</v>
      </c>
      <c r="H22" s="190"/>
      <c r="I22" s="192"/>
      <c r="J22" s="192"/>
      <c r="K22" s="190"/>
      <c r="L22" s="192"/>
      <c r="M22" s="192"/>
      <c r="N22" s="261"/>
      <c r="O22" s="201"/>
      <c r="P22" s="201"/>
      <c r="Q22" s="202" t="s">
        <v>1525</v>
      </c>
    </row>
    <row r="23" spans="1:17" s="118" customFormat="1" ht="14.25" customHeight="1">
      <c r="A23" s="163">
        <v>17</v>
      </c>
      <c r="B23" s="165" t="s">
        <v>1309</v>
      </c>
      <c r="C23" s="263" t="s">
        <v>180</v>
      </c>
      <c r="D23" s="264" t="s">
        <v>346</v>
      </c>
      <c r="E23" s="245" t="s">
        <v>12</v>
      </c>
      <c r="F23" s="325">
        <v>34830</v>
      </c>
      <c r="G23" s="265" t="s">
        <v>15</v>
      </c>
      <c r="H23" s="190">
        <v>8.5</v>
      </c>
      <c r="I23" s="192" t="str">
        <f t="shared" si="0"/>
        <v>A</v>
      </c>
      <c r="J23" s="192">
        <f t="shared" si="1"/>
        <v>4</v>
      </c>
      <c r="K23" s="190">
        <v>8.5</v>
      </c>
      <c r="L23" s="192" t="str">
        <f t="shared" si="2"/>
        <v>A</v>
      </c>
      <c r="M23" s="192">
        <f t="shared" si="3"/>
        <v>4</v>
      </c>
      <c r="N23" s="261">
        <f t="shared" si="4"/>
        <v>4</v>
      </c>
      <c r="O23" s="201"/>
      <c r="P23" s="201"/>
      <c r="Q23" s="202">
        <f t="shared" si="5"/>
      </c>
    </row>
    <row r="24" spans="1:17" s="118" customFormat="1" ht="14.25" customHeight="1">
      <c r="A24" s="163">
        <v>18</v>
      </c>
      <c r="B24" s="165" t="s">
        <v>1310</v>
      </c>
      <c r="C24" s="263" t="s">
        <v>406</v>
      </c>
      <c r="D24" s="264" t="s">
        <v>27</v>
      </c>
      <c r="E24" s="245" t="s">
        <v>12</v>
      </c>
      <c r="F24" s="325" t="s">
        <v>351</v>
      </c>
      <c r="G24" s="265" t="s">
        <v>151</v>
      </c>
      <c r="H24" s="190">
        <v>5.5</v>
      </c>
      <c r="I24" s="192" t="str">
        <f t="shared" si="0"/>
        <v>C</v>
      </c>
      <c r="J24" s="192">
        <f t="shared" si="1"/>
        <v>2</v>
      </c>
      <c r="K24" s="190">
        <v>7</v>
      </c>
      <c r="L24" s="192" t="str">
        <f t="shared" si="2"/>
        <v>B</v>
      </c>
      <c r="M24" s="192">
        <f t="shared" si="3"/>
        <v>3</v>
      </c>
      <c r="N24" s="261">
        <f t="shared" si="4"/>
        <v>2.6</v>
      </c>
      <c r="O24" s="201"/>
      <c r="P24" s="201"/>
      <c r="Q24" s="202">
        <f t="shared" si="5"/>
      </c>
    </row>
    <row r="25" spans="1:17" s="118" customFormat="1" ht="14.25" customHeight="1">
      <c r="A25" s="163">
        <v>19</v>
      </c>
      <c r="B25" s="165" t="s">
        <v>1311</v>
      </c>
      <c r="C25" s="263" t="s">
        <v>407</v>
      </c>
      <c r="D25" s="264" t="s">
        <v>27</v>
      </c>
      <c r="E25" s="245" t="s">
        <v>12</v>
      </c>
      <c r="F25" s="325">
        <v>34942</v>
      </c>
      <c r="G25" s="265" t="s">
        <v>13</v>
      </c>
      <c r="H25" s="190">
        <v>6</v>
      </c>
      <c r="I25" s="192" t="str">
        <f t="shared" si="0"/>
        <v>C</v>
      </c>
      <c r="J25" s="192">
        <f t="shared" si="1"/>
        <v>2</v>
      </c>
      <c r="K25" s="190">
        <v>7</v>
      </c>
      <c r="L25" s="192" t="str">
        <f t="shared" si="2"/>
        <v>B</v>
      </c>
      <c r="M25" s="192">
        <f t="shared" si="3"/>
        <v>3</v>
      </c>
      <c r="N25" s="261">
        <f t="shared" si="4"/>
        <v>2.6</v>
      </c>
      <c r="O25" s="201"/>
      <c r="P25" s="201"/>
      <c r="Q25" s="202">
        <f t="shared" si="5"/>
      </c>
    </row>
    <row r="26" spans="1:17" s="118" customFormat="1" ht="14.25" customHeight="1">
      <c r="A26" s="163">
        <v>20</v>
      </c>
      <c r="B26" s="165" t="s">
        <v>1312</v>
      </c>
      <c r="C26" s="263" t="s">
        <v>408</v>
      </c>
      <c r="D26" s="264" t="s">
        <v>104</v>
      </c>
      <c r="E26" s="245" t="s">
        <v>12</v>
      </c>
      <c r="F26" s="325" t="s">
        <v>98</v>
      </c>
      <c r="G26" s="265" t="s">
        <v>17</v>
      </c>
      <c r="H26" s="190">
        <v>8</v>
      </c>
      <c r="I26" s="192" t="str">
        <f t="shared" si="0"/>
        <v>B+</v>
      </c>
      <c r="J26" s="192">
        <f t="shared" si="1"/>
        <v>3.5</v>
      </c>
      <c r="K26" s="190">
        <v>7</v>
      </c>
      <c r="L26" s="192" t="str">
        <f t="shared" si="2"/>
        <v>B</v>
      </c>
      <c r="M26" s="192">
        <f t="shared" si="3"/>
        <v>3</v>
      </c>
      <c r="N26" s="261">
        <f t="shared" si="4"/>
        <v>3.2</v>
      </c>
      <c r="O26" s="201"/>
      <c r="P26" s="201"/>
      <c r="Q26" s="202">
        <f t="shared" si="5"/>
      </c>
    </row>
    <row r="27" spans="1:17" s="118" customFormat="1" ht="14.25" customHeight="1">
      <c r="A27" s="163">
        <v>21</v>
      </c>
      <c r="B27" s="165" t="s">
        <v>1313</v>
      </c>
      <c r="C27" s="263" t="s">
        <v>409</v>
      </c>
      <c r="D27" s="264" t="s">
        <v>237</v>
      </c>
      <c r="E27" s="245" t="s">
        <v>10</v>
      </c>
      <c r="F27" s="325">
        <v>34888</v>
      </c>
      <c r="G27" s="265" t="s">
        <v>20</v>
      </c>
      <c r="H27" s="190">
        <v>5</v>
      </c>
      <c r="I27" s="192" t="str">
        <f t="shared" si="0"/>
        <v>D+</v>
      </c>
      <c r="J27" s="192">
        <f t="shared" si="1"/>
        <v>1.5</v>
      </c>
      <c r="K27" s="190">
        <v>5</v>
      </c>
      <c r="L27" s="192" t="str">
        <f t="shared" si="2"/>
        <v>D+</v>
      </c>
      <c r="M27" s="192">
        <f t="shared" si="3"/>
        <v>1.5</v>
      </c>
      <c r="N27" s="261">
        <f t="shared" si="4"/>
        <v>1.5</v>
      </c>
      <c r="O27" s="201"/>
      <c r="P27" s="201"/>
      <c r="Q27" s="202">
        <f t="shared" si="5"/>
      </c>
    </row>
    <row r="28" spans="1:17" s="118" customFormat="1" ht="14.25" customHeight="1">
      <c r="A28" s="163">
        <v>22</v>
      </c>
      <c r="B28" s="165" t="s">
        <v>1314</v>
      </c>
      <c r="C28" s="263" t="s">
        <v>300</v>
      </c>
      <c r="D28" s="264" t="s">
        <v>149</v>
      </c>
      <c r="E28" s="245" t="s">
        <v>12</v>
      </c>
      <c r="F28" s="325" t="s">
        <v>411</v>
      </c>
      <c r="G28" s="265" t="s">
        <v>15</v>
      </c>
      <c r="H28" s="190">
        <v>9</v>
      </c>
      <c r="I28" s="192" t="str">
        <f t="shared" si="0"/>
        <v>A</v>
      </c>
      <c r="J28" s="192">
        <f t="shared" si="1"/>
        <v>4</v>
      </c>
      <c r="K28" s="190">
        <v>6</v>
      </c>
      <c r="L28" s="192" t="str">
        <f t="shared" si="2"/>
        <v>C</v>
      </c>
      <c r="M28" s="192">
        <f t="shared" si="3"/>
        <v>2</v>
      </c>
      <c r="N28" s="261">
        <f t="shared" si="4"/>
        <v>2.8</v>
      </c>
      <c r="O28" s="201"/>
      <c r="P28" s="201"/>
      <c r="Q28" s="202">
        <f t="shared" si="5"/>
      </c>
    </row>
    <row r="29" spans="1:17" s="118" customFormat="1" ht="14.25" customHeight="1">
      <c r="A29" s="163">
        <v>23</v>
      </c>
      <c r="B29" s="165" t="s">
        <v>1315</v>
      </c>
      <c r="C29" s="263" t="s">
        <v>16</v>
      </c>
      <c r="D29" s="264" t="s">
        <v>9</v>
      </c>
      <c r="E29" s="245" t="s">
        <v>12</v>
      </c>
      <c r="F29" s="325" t="s">
        <v>85</v>
      </c>
      <c r="G29" s="265" t="s">
        <v>15</v>
      </c>
      <c r="H29" s="190">
        <v>8.5</v>
      </c>
      <c r="I29" s="192" t="str">
        <f t="shared" si="0"/>
        <v>A</v>
      </c>
      <c r="J29" s="192">
        <f t="shared" si="1"/>
        <v>4</v>
      </c>
      <c r="K29" s="190">
        <v>7.8</v>
      </c>
      <c r="L29" s="192" t="str">
        <f t="shared" si="2"/>
        <v>B</v>
      </c>
      <c r="M29" s="192">
        <f t="shared" si="3"/>
        <v>3</v>
      </c>
      <c r="N29" s="261">
        <f t="shared" si="4"/>
        <v>3.4</v>
      </c>
      <c r="O29" s="201"/>
      <c r="P29" s="201"/>
      <c r="Q29" s="202">
        <f t="shared" si="5"/>
      </c>
    </row>
    <row r="30" spans="1:17" s="118" customFormat="1" ht="14.25" customHeight="1">
      <c r="A30" s="163">
        <v>24</v>
      </c>
      <c r="B30" s="165" t="s">
        <v>1316</v>
      </c>
      <c r="C30" s="263" t="s">
        <v>412</v>
      </c>
      <c r="D30" s="264" t="s">
        <v>9</v>
      </c>
      <c r="E30" s="245" t="s">
        <v>12</v>
      </c>
      <c r="F30" s="325">
        <v>34798</v>
      </c>
      <c r="G30" s="265" t="s">
        <v>13</v>
      </c>
      <c r="H30" s="190"/>
      <c r="I30" s="192"/>
      <c r="J30" s="192"/>
      <c r="K30" s="190"/>
      <c r="L30" s="192"/>
      <c r="M30" s="192"/>
      <c r="N30" s="261"/>
      <c r="O30" s="201"/>
      <c r="P30" s="201"/>
      <c r="Q30" s="202" t="s">
        <v>1525</v>
      </c>
    </row>
    <row r="31" spans="1:17" s="118" customFormat="1" ht="14.25" customHeight="1">
      <c r="A31" s="163">
        <v>25</v>
      </c>
      <c r="B31" s="165" t="s">
        <v>1317</v>
      </c>
      <c r="C31" s="263" t="s">
        <v>19</v>
      </c>
      <c r="D31" s="264" t="s">
        <v>150</v>
      </c>
      <c r="E31" s="245" t="s">
        <v>12</v>
      </c>
      <c r="F31" s="325">
        <v>34522</v>
      </c>
      <c r="G31" s="265" t="s">
        <v>15</v>
      </c>
      <c r="H31" s="190">
        <v>7.5</v>
      </c>
      <c r="I31" s="192" t="str">
        <f t="shared" si="0"/>
        <v>B</v>
      </c>
      <c r="J31" s="192">
        <f t="shared" si="1"/>
        <v>3</v>
      </c>
      <c r="K31" s="190">
        <v>7</v>
      </c>
      <c r="L31" s="192" t="str">
        <f t="shared" si="2"/>
        <v>B</v>
      </c>
      <c r="M31" s="192">
        <f t="shared" si="3"/>
        <v>3</v>
      </c>
      <c r="N31" s="261">
        <f t="shared" si="4"/>
        <v>3</v>
      </c>
      <c r="O31" s="201"/>
      <c r="P31" s="201"/>
      <c r="Q31" s="202">
        <f t="shared" si="5"/>
      </c>
    </row>
    <row r="32" spans="1:17" s="118" customFormat="1" ht="14.25" customHeight="1">
      <c r="A32" s="163">
        <v>26</v>
      </c>
      <c r="B32" s="165" t="s">
        <v>1493</v>
      </c>
      <c r="C32" s="263" t="s">
        <v>413</v>
      </c>
      <c r="D32" s="264" t="s">
        <v>28</v>
      </c>
      <c r="E32" s="245" t="s">
        <v>12</v>
      </c>
      <c r="F32" s="325">
        <v>34034</v>
      </c>
      <c r="G32" s="265" t="s">
        <v>15</v>
      </c>
      <c r="H32" s="190"/>
      <c r="I32" s="192"/>
      <c r="J32" s="192"/>
      <c r="K32" s="190"/>
      <c r="L32" s="192"/>
      <c r="M32" s="192"/>
      <c r="N32" s="261"/>
      <c r="O32" s="201"/>
      <c r="P32" s="201"/>
      <c r="Q32" s="202" t="s">
        <v>1525</v>
      </c>
    </row>
    <row r="33" spans="1:17" s="118" customFormat="1" ht="14.25" customHeight="1">
      <c r="A33" s="163">
        <v>27</v>
      </c>
      <c r="B33" s="165" t="s">
        <v>1318</v>
      </c>
      <c r="C33" s="263" t="s">
        <v>414</v>
      </c>
      <c r="D33" s="264" t="s">
        <v>28</v>
      </c>
      <c r="E33" s="245" t="s">
        <v>12</v>
      </c>
      <c r="F33" s="325" t="s">
        <v>415</v>
      </c>
      <c r="G33" s="265" t="s">
        <v>416</v>
      </c>
      <c r="H33" s="190">
        <v>8</v>
      </c>
      <c r="I33" s="192" t="str">
        <f t="shared" si="0"/>
        <v>B+</v>
      </c>
      <c r="J33" s="192">
        <f t="shared" si="1"/>
        <v>3.5</v>
      </c>
      <c r="K33" s="190">
        <v>7.5</v>
      </c>
      <c r="L33" s="192" t="str">
        <f t="shared" si="2"/>
        <v>B</v>
      </c>
      <c r="M33" s="192">
        <f t="shared" si="3"/>
        <v>3</v>
      </c>
      <c r="N33" s="261">
        <f t="shared" si="4"/>
        <v>3.2</v>
      </c>
      <c r="O33" s="201"/>
      <c r="P33" s="201"/>
      <c r="Q33" s="202">
        <f t="shared" si="5"/>
      </c>
    </row>
    <row r="34" spans="1:17" s="118" customFormat="1" ht="14.25" customHeight="1">
      <c r="A34" s="163">
        <v>28</v>
      </c>
      <c r="B34" s="165" t="s">
        <v>1319</v>
      </c>
      <c r="C34" s="263" t="s">
        <v>16</v>
      </c>
      <c r="D34" s="264" t="s">
        <v>417</v>
      </c>
      <c r="E34" s="245" t="s">
        <v>12</v>
      </c>
      <c r="F34" s="325" t="s">
        <v>418</v>
      </c>
      <c r="G34" s="265" t="s">
        <v>15</v>
      </c>
      <c r="H34" s="190"/>
      <c r="I34" s="192"/>
      <c r="J34" s="192"/>
      <c r="K34" s="190"/>
      <c r="L34" s="192"/>
      <c r="M34" s="192"/>
      <c r="N34" s="261"/>
      <c r="O34" s="201"/>
      <c r="P34" s="201"/>
      <c r="Q34" s="202" t="s">
        <v>1525</v>
      </c>
    </row>
    <row r="35" spans="1:17" s="118" customFormat="1" ht="14.25" customHeight="1">
      <c r="A35" s="163">
        <v>29</v>
      </c>
      <c r="B35" s="165" t="s">
        <v>1320</v>
      </c>
      <c r="C35" s="263" t="s">
        <v>163</v>
      </c>
      <c r="D35" s="264" t="s">
        <v>244</v>
      </c>
      <c r="E35" s="245" t="s">
        <v>12</v>
      </c>
      <c r="F35" s="325" t="s">
        <v>356</v>
      </c>
      <c r="G35" s="265" t="s">
        <v>15</v>
      </c>
      <c r="H35" s="190">
        <v>5.5</v>
      </c>
      <c r="I35" s="192" t="str">
        <f t="shared" si="0"/>
        <v>C</v>
      </c>
      <c r="J35" s="192">
        <f t="shared" si="1"/>
        <v>2</v>
      </c>
      <c r="K35" s="190">
        <v>7.5</v>
      </c>
      <c r="L35" s="192" t="str">
        <f t="shared" si="2"/>
        <v>B</v>
      </c>
      <c r="M35" s="192">
        <f t="shared" si="3"/>
        <v>3</v>
      </c>
      <c r="N35" s="261">
        <f t="shared" si="4"/>
        <v>2.6</v>
      </c>
      <c r="O35" s="201"/>
      <c r="P35" s="201"/>
      <c r="Q35" s="202">
        <f t="shared" si="5"/>
      </c>
    </row>
    <row r="36" spans="1:17" s="118" customFormat="1" ht="14.25" customHeight="1">
      <c r="A36" s="163">
        <v>30</v>
      </c>
      <c r="B36" s="165" t="s">
        <v>1321</v>
      </c>
      <c r="C36" s="263" t="s">
        <v>420</v>
      </c>
      <c r="D36" s="264" t="s">
        <v>421</v>
      </c>
      <c r="E36" s="245" t="s">
        <v>12</v>
      </c>
      <c r="F36" s="325" t="s">
        <v>145</v>
      </c>
      <c r="G36" s="265" t="s">
        <v>15</v>
      </c>
      <c r="H36" s="190">
        <v>6</v>
      </c>
      <c r="I36" s="192" t="str">
        <f t="shared" si="0"/>
        <v>C</v>
      </c>
      <c r="J36" s="192">
        <f t="shared" si="1"/>
        <v>2</v>
      </c>
      <c r="K36" s="190">
        <v>8</v>
      </c>
      <c r="L36" s="192" t="str">
        <f t="shared" si="2"/>
        <v>B+</v>
      </c>
      <c r="M36" s="192">
        <f t="shared" si="3"/>
        <v>3.5</v>
      </c>
      <c r="N36" s="261">
        <f t="shared" si="4"/>
        <v>2.9</v>
      </c>
      <c r="O36" s="201"/>
      <c r="P36" s="201"/>
      <c r="Q36" s="202">
        <f t="shared" si="5"/>
      </c>
    </row>
    <row r="37" spans="1:17" s="118" customFormat="1" ht="14.25" customHeight="1">
      <c r="A37" s="163">
        <v>31</v>
      </c>
      <c r="B37" s="165" t="s">
        <v>1322</v>
      </c>
      <c r="C37" s="263" t="s">
        <v>422</v>
      </c>
      <c r="D37" s="264" t="s">
        <v>421</v>
      </c>
      <c r="E37" s="245" t="s">
        <v>12</v>
      </c>
      <c r="F37" s="325">
        <v>34900</v>
      </c>
      <c r="G37" s="265" t="s">
        <v>15</v>
      </c>
      <c r="H37" s="190"/>
      <c r="I37" s="192"/>
      <c r="J37" s="192"/>
      <c r="K37" s="190"/>
      <c r="L37" s="192"/>
      <c r="M37" s="192"/>
      <c r="N37" s="261"/>
      <c r="O37" s="201"/>
      <c r="P37" s="201"/>
      <c r="Q37" s="202" t="s">
        <v>1525</v>
      </c>
    </row>
    <row r="38" spans="1:17" s="118" customFormat="1" ht="14.25" customHeight="1">
      <c r="A38" s="163">
        <v>32</v>
      </c>
      <c r="B38" s="165" t="s">
        <v>1323</v>
      </c>
      <c r="C38" s="263" t="s">
        <v>423</v>
      </c>
      <c r="D38" s="264" t="s">
        <v>424</v>
      </c>
      <c r="E38" s="245" t="s">
        <v>12</v>
      </c>
      <c r="F38" s="325">
        <v>34834</v>
      </c>
      <c r="G38" s="265" t="s">
        <v>266</v>
      </c>
      <c r="H38" s="190"/>
      <c r="I38" s="192"/>
      <c r="J38" s="192"/>
      <c r="K38" s="190"/>
      <c r="L38" s="192"/>
      <c r="M38" s="192"/>
      <c r="N38" s="261"/>
      <c r="O38" s="201"/>
      <c r="P38" s="201"/>
      <c r="Q38" s="202" t="s">
        <v>1525</v>
      </c>
    </row>
    <row r="39" spans="1:17" s="118" customFormat="1" ht="14.25" customHeight="1">
      <c r="A39" s="163">
        <v>33</v>
      </c>
      <c r="B39" s="165" t="s">
        <v>1494</v>
      </c>
      <c r="C39" s="263" t="s">
        <v>425</v>
      </c>
      <c r="D39" s="264" t="s">
        <v>426</v>
      </c>
      <c r="E39" s="245" t="s">
        <v>12</v>
      </c>
      <c r="F39" s="325" t="s">
        <v>340</v>
      </c>
      <c r="G39" s="265" t="s">
        <v>15</v>
      </c>
      <c r="H39" s="190">
        <v>5</v>
      </c>
      <c r="I39" s="192" t="str">
        <f t="shared" si="0"/>
        <v>D+</v>
      </c>
      <c r="J39" s="192">
        <f t="shared" si="1"/>
        <v>1.5</v>
      </c>
      <c r="K39" s="190">
        <v>7</v>
      </c>
      <c r="L39" s="192" t="str">
        <f t="shared" si="2"/>
        <v>B</v>
      </c>
      <c r="M39" s="192">
        <f t="shared" si="3"/>
        <v>3</v>
      </c>
      <c r="N39" s="261">
        <f t="shared" si="4"/>
        <v>2.4</v>
      </c>
      <c r="O39" s="201"/>
      <c r="P39" s="201"/>
      <c r="Q39" s="202">
        <f aca="true" t="shared" si="6" ref="Q39:Q61">IF(COUNTIF(H39:M39,"F")+COUNTIF(H39:M39,"F+")&gt;0,"TL "&amp;COUNTIF(H39:M39,"F")+COUNTIF(H39:M39,"F+")&amp;" HP","")</f>
      </c>
    </row>
    <row r="40" spans="1:17" s="125" customFormat="1" ht="14.25" customHeight="1">
      <c r="A40" s="163">
        <v>34</v>
      </c>
      <c r="B40" s="165" t="s">
        <v>1324</v>
      </c>
      <c r="C40" s="263" t="s">
        <v>427</v>
      </c>
      <c r="D40" s="312" t="s">
        <v>121</v>
      </c>
      <c r="E40" s="248" t="s">
        <v>12</v>
      </c>
      <c r="F40" s="327" t="s">
        <v>428</v>
      </c>
      <c r="G40" s="313" t="s">
        <v>15</v>
      </c>
      <c r="H40" s="190">
        <v>7.5</v>
      </c>
      <c r="I40" s="215" t="str">
        <f t="shared" si="0"/>
        <v>B</v>
      </c>
      <c r="J40" s="215">
        <f t="shared" si="1"/>
        <v>3</v>
      </c>
      <c r="K40" s="190">
        <v>7</v>
      </c>
      <c r="L40" s="260" t="str">
        <f t="shared" si="2"/>
        <v>B</v>
      </c>
      <c r="M40" s="260">
        <f t="shared" si="3"/>
        <v>3</v>
      </c>
      <c r="N40" s="261">
        <f t="shared" si="4"/>
        <v>3</v>
      </c>
      <c r="O40" s="215"/>
      <c r="P40" s="215"/>
      <c r="Q40" s="202">
        <f t="shared" si="6"/>
      </c>
    </row>
    <row r="41" spans="1:17" s="117" customFormat="1" ht="14.25" customHeight="1">
      <c r="A41" s="163">
        <v>35</v>
      </c>
      <c r="B41" s="165" t="s">
        <v>1325</v>
      </c>
      <c r="C41" s="263" t="s">
        <v>203</v>
      </c>
      <c r="D41" s="167" t="s">
        <v>121</v>
      </c>
      <c r="E41" s="168" t="s">
        <v>12</v>
      </c>
      <c r="F41" s="169">
        <v>34958</v>
      </c>
      <c r="G41" s="170" t="s">
        <v>151</v>
      </c>
      <c r="H41" s="190">
        <v>6</v>
      </c>
      <c r="I41" s="192" t="str">
        <f t="shared" si="0"/>
        <v>C</v>
      </c>
      <c r="J41" s="192">
        <f t="shared" si="1"/>
        <v>2</v>
      </c>
      <c r="K41" s="190">
        <v>7</v>
      </c>
      <c r="L41" s="192" t="str">
        <f t="shared" si="2"/>
        <v>B</v>
      </c>
      <c r="M41" s="192">
        <f t="shared" si="3"/>
        <v>3</v>
      </c>
      <c r="N41" s="261">
        <f t="shared" si="4"/>
        <v>2.6</v>
      </c>
      <c r="O41" s="192"/>
      <c r="P41" s="192"/>
      <c r="Q41" s="202">
        <f t="shared" si="6"/>
      </c>
    </row>
    <row r="42" spans="1:17" s="118" customFormat="1" ht="14.25" customHeight="1">
      <c r="A42" s="163">
        <v>36</v>
      </c>
      <c r="B42" s="165" t="s">
        <v>1326</v>
      </c>
      <c r="C42" s="263" t="s">
        <v>429</v>
      </c>
      <c r="D42" s="264" t="s">
        <v>121</v>
      </c>
      <c r="E42" s="245" t="s">
        <v>12</v>
      </c>
      <c r="F42" s="325" t="s">
        <v>35</v>
      </c>
      <c r="G42" s="265" t="s">
        <v>287</v>
      </c>
      <c r="H42" s="190">
        <v>6.5</v>
      </c>
      <c r="I42" s="192" t="str">
        <f t="shared" si="0"/>
        <v>C+</v>
      </c>
      <c r="J42" s="192">
        <f t="shared" si="1"/>
        <v>2.5</v>
      </c>
      <c r="K42" s="190">
        <v>8</v>
      </c>
      <c r="L42" s="192" t="str">
        <f t="shared" si="2"/>
        <v>B+</v>
      </c>
      <c r="M42" s="192">
        <f t="shared" si="3"/>
        <v>3.5</v>
      </c>
      <c r="N42" s="261">
        <f t="shared" si="4"/>
        <v>3.1</v>
      </c>
      <c r="O42" s="201"/>
      <c r="P42" s="201"/>
      <c r="Q42" s="202">
        <f t="shared" si="6"/>
      </c>
    </row>
    <row r="43" spans="1:17" s="118" customFormat="1" ht="14.25" customHeight="1">
      <c r="A43" s="163">
        <v>37</v>
      </c>
      <c r="B43" s="165" t="s">
        <v>1327</v>
      </c>
      <c r="C43" s="263" t="s">
        <v>430</v>
      </c>
      <c r="D43" s="264" t="s">
        <v>121</v>
      </c>
      <c r="E43" s="245" t="s">
        <v>12</v>
      </c>
      <c r="F43" s="325" t="s">
        <v>431</v>
      </c>
      <c r="G43" s="265" t="s">
        <v>191</v>
      </c>
      <c r="H43" s="190">
        <v>7</v>
      </c>
      <c r="I43" s="192" t="str">
        <f t="shared" si="0"/>
        <v>B</v>
      </c>
      <c r="J43" s="192">
        <f t="shared" si="1"/>
        <v>3</v>
      </c>
      <c r="K43" s="190">
        <v>7</v>
      </c>
      <c r="L43" s="192" t="str">
        <f t="shared" si="2"/>
        <v>B</v>
      </c>
      <c r="M43" s="192">
        <f t="shared" si="3"/>
        <v>3</v>
      </c>
      <c r="N43" s="261">
        <f t="shared" si="4"/>
        <v>3</v>
      </c>
      <c r="O43" s="201"/>
      <c r="P43" s="201"/>
      <c r="Q43" s="202">
        <f t="shared" si="6"/>
      </c>
    </row>
    <row r="44" spans="1:17" s="118" customFormat="1" ht="14.25" customHeight="1">
      <c r="A44" s="163">
        <v>38</v>
      </c>
      <c r="B44" s="165" t="s">
        <v>1328</v>
      </c>
      <c r="C44" s="263" t="s">
        <v>432</v>
      </c>
      <c r="D44" s="264" t="s">
        <v>121</v>
      </c>
      <c r="E44" s="245" t="s">
        <v>12</v>
      </c>
      <c r="F44" s="325" t="s">
        <v>62</v>
      </c>
      <c r="G44" s="265" t="s">
        <v>416</v>
      </c>
      <c r="H44" s="190">
        <v>6.5</v>
      </c>
      <c r="I44" s="192" t="str">
        <f t="shared" si="0"/>
        <v>C+</v>
      </c>
      <c r="J44" s="192">
        <f t="shared" si="1"/>
        <v>2.5</v>
      </c>
      <c r="K44" s="190">
        <v>7.5</v>
      </c>
      <c r="L44" s="192" t="str">
        <f t="shared" si="2"/>
        <v>B</v>
      </c>
      <c r="M44" s="192">
        <f t="shared" si="3"/>
        <v>3</v>
      </c>
      <c r="N44" s="261">
        <f t="shared" si="4"/>
        <v>2.8</v>
      </c>
      <c r="O44" s="201"/>
      <c r="P44" s="201"/>
      <c r="Q44" s="202">
        <f t="shared" si="6"/>
      </c>
    </row>
    <row r="45" spans="1:17" s="118" customFormat="1" ht="14.25" customHeight="1">
      <c r="A45" s="163">
        <v>39</v>
      </c>
      <c r="B45" s="165" t="s">
        <v>1329</v>
      </c>
      <c r="C45" s="263" t="s">
        <v>180</v>
      </c>
      <c r="D45" s="264" t="s">
        <v>121</v>
      </c>
      <c r="E45" s="245" t="s">
        <v>12</v>
      </c>
      <c r="F45" s="325">
        <v>34490</v>
      </c>
      <c r="G45" s="265" t="s">
        <v>15</v>
      </c>
      <c r="H45" s="190">
        <v>6.5</v>
      </c>
      <c r="I45" s="192" t="str">
        <f t="shared" si="0"/>
        <v>C+</v>
      </c>
      <c r="J45" s="192">
        <f t="shared" si="1"/>
        <v>2.5</v>
      </c>
      <c r="K45" s="190">
        <v>7.5</v>
      </c>
      <c r="L45" s="192" t="str">
        <f t="shared" si="2"/>
        <v>B</v>
      </c>
      <c r="M45" s="192">
        <f t="shared" si="3"/>
        <v>3</v>
      </c>
      <c r="N45" s="261">
        <f t="shared" si="4"/>
        <v>2.8</v>
      </c>
      <c r="O45" s="201"/>
      <c r="P45" s="201"/>
      <c r="Q45" s="202">
        <f t="shared" si="6"/>
      </c>
    </row>
    <row r="46" spans="1:17" s="118" customFormat="1" ht="14.25" customHeight="1">
      <c r="A46" s="163">
        <v>40</v>
      </c>
      <c r="B46" s="165" t="s">
        <v>1330</v>
      </c>
      <c r="C46" s="263" t="s">
        <v>291</v>
      </c>
      <c r="D46" s="264" t="s">
        <v>121</v>
      </c>
      <c r="E46" s="245" t="s">
        <v>12</v>
      </c>
      <c r="F46" s="325">
        <v>34922</v>
      </c>
      <c r="G46" s="265" t="s">
        <v>13</v>
      </c>
      <c r="H46" s="190">
        <v>7.5</v>
      </c>
      <c r="I46" s="192" t="str">
        <f t="shared" si="0"/>
        <v>B</v>
      </c>
      <c r="J46" s="192">
        <f t="shared" si="1"/>
        <v>3</v>
      </c>
      <c r="K46" s="190">
        <v>6</v>
      </c>
      <c r="L46" s="192" t="str">
        <f t="shared" si="2"/>
        <v>C</v>
      </c>
      <c r="M46" s="192">
        <f t="shared" si="3"/>
        <v>2</v>
      </c>
      <c r="N46" s="261">
        <f t="shared" si="4"/>
        <v>2.4</v>
      </c>
      <c r="O46" s="201"/>
      <c r="P46" s="201"/>
      <c r="Q46" s="202">
        <f t="shared" si="6"/>
      </c>
    </row>
    <row r="47" spans="1:17" s="118" customFormat="1" ht="14.25" customHeight="1">
      <c r="A47" s="163">
        <v>41</v>
      </c>
      <c r="B47" s="165" t="s">
        <v>1331</v>
      </c>
      <c r="C47" s="263" t="s">
        <v>433</v>
      </c>
      <c r="D47" s="264" t="s">
        <v>121</v>
      </c>
      <c r="E47" s="245" t="s">
        <v>12</v>
      </c>
      <c r="F47" s="325">
        <v>34764</v>
      </c>
      <c r="G47" s="265" t="s">
        <v>15</v>
      </c>
      <c r="H47" s="190">
        <v>7</v>
      </c>
      <c r="I47" s="192" t="str">
        <f t="shared" si="0"/>
        <v>B</v>
      </c>
      <c r="J47" s="192">
        <f t="shared" si="1"/>
        <v>3</v>
      </c>
      <c r="K47" s="190">
        <v>7.5</v>
      </c>
      <c r="L47" s="192" t="str">
        <f t="shared" si="2"/>
        <v>B</v>
      </c>
      <c r="M47" s="192">
        <f t="shared" si="3"/>
        <v>3</v>
      </c>
      <c r="N47" s="261">
        <f t="shared" si="4"/>
        <v>3</v>
      </c>
      <c r="O47" s="201"/>
      <c r="P47" s="201"/>
      <c r="Q47" s="202">
        <f t="shared" si="6"/>
      </c>
    </row>
    <row r="48" spans="1:17" s="118" customFormat="1" ht="14.25" customHeight="1">
      <c r="A48" s="163">
        <v>42</v>
      </c>
      <c r="B48" s="164" t="s">
        <v>1332</v>
      </c>
      <c r="C48" s="172" t="s">
        <v>434</v>
      </c>
      <c r="D48" s="173" t="s">
        <v>121</v>
      </c>
      <c r="E48" s="171" t="s">
        <v>12</v>
      </c>
      <c r="F48" s="174" t="s">
        <v>435</v>
      </c>
      <c r="G48" s="175" t="s">
        <v>205</v>
      </c>
      <c r="H48" s="190"/>
      <c r="I48" s="192"/>
      <c r="J48" s="192"/>
      <c r="K48" s="190"/>
      <c r="L48" s="192"/>
      <c r="M48" s="192"/>
      <c r="N48" s="261"/>
      <c r="O48" s="201"/>
      <c r="P48" s="201"/>
      <c r="Q48" s="202" t="s">
        <v>1525</v>
      </c>
    </row>
    <row r="49" spans="1:17" s="118" customFormat="1" ht="14.25" customHeight="1">
      <c r="A49" s="163">
        <v>43</v>
      </c>
      <c r="B49" s="164" t="s">
        <v>1333</v>
      </c>
      <c r="C49" s="172" t="s">
        <v>436</v>
      </c>
      <c r="D49" s="173" t="s">
        <v>437</v>
      </c>
      <c r="E49" s="171" t="s">
        <v>12</v>
      </c>
      <c r="F49" s="174" t="s">
        <v>438</v>
      </c>
      <c r="G49" s="175" t="s">
        <v>15</v>
      </c>
      <c r="H49" s="190">
        <v>6.5</v>
      </c>
      <c r="I49" s="192" t="str">
        <f t="shared" si="0"/>
        <v>C+</v>
      </c>
      <c r="J49" s="192">
        <f t="shared" si="1"/>
        <v>2.5</v>
      </c>
      <c r="K49" s="190">
        <v>5.5</v>
      </c>
      <c r="L49" s="192" t="str">
        <f t="shared" si="2"/>
        <v>C</v>
      </c>
      <c r="M49" s="192">
        <f t="shared" si="3"/>
        <v>2</v>
      </c>
      <c r="N49" s="261">
        <f t="shared" si="4"/>
        <v>2.2</v>
      </c>
      <c r="O49" s="201"/>
      <c r="P49" s="201"/>
      <c r="Q49" s="202">
        <f t="shared" si="6"/>
      </c>
    </row>
    <row r="50" spans="1:17" s="118" customFormat="1" ht="14.25" customHeight="1">
      <c r="A50" s="163">
        <v>44</v>
      </c>
      <c r="B50" s="164" t="s">
        <v>1334</v>
      </c>
      <c r="C50" s="172" t="s">
        <v>73</v>
      </c>
      <c r="D50" s="173" t="s">
        <v>439</v>
      </c>
      <c r="E50" s="171" t="s">
        <v>10</v>
      </c>
      <c r="F50" s="174">
        <v>34777</v>
      </c>
      <c r="G50" s="175" t="s">
        <v>266</v>
      </c>
      <c r="H50" s="190">
        <v>7</v>
      </c>
      <c r="I50" s="192" t="str">
        <f t="shared" si="0"/>
        <v>B</v>
      </c>
      <c r="J50" s="192">
        <f t="shared" si="1"/>
        <v>3</v>
      </c>
      <c r="K50" s="190">
        <v>5</v>
      </c>
      <c r="L50" s="192" t="str">
        <f t="shared" si="2"/>
        <v>D+</v>
      </c>
      <c r="M50" s="192">
        <f t="shared" si="3"/>
        <v>1.5</v>
      </c>
      <c r="N50" s="261">
        <f t="shared" si="4"/>
        <v>2.1</v>
      </c>
      <c r="O50" s="201"/>
      <c r="P50" s="201"/>
      <c r="Q50" s="202">
        <f t="shared" si="6"/>
      </c>
    </row>
    <row r="51" spans="1:17" s="118" customFormat="1" ht="14.25" customHeight="1">
      <c r="A51" s="163">
        <v>45</v>
      </c>
      <c r="B51" s="164" t="s">
        <v>1335</v>
      </c>
      <c r="C51" s="172" t="s">
        <v>440</v>
      </c>
      <c r="D51" s="173" t="s">
        <v>439</v>
      </c>
      <c r="E51" s="171" t="s">
        <v>10</v>
      </c>
      <c r="F51" s="174">
        <v>34943</v>
      </c>
      <c r="G51" s="175" t="s">
        <v>174</v>
      </c>
      <c r="H51" s="190">
        <v>6</v>
      </c>
      <c r="I51" s="192" t="str">
        <f t="shared" si="0"/>
        <v>C</v>
      </c>
      <c r="J51" s="192">
        <f t="shared" si="1"/>
        <v>2</v>
      </c>
      <c r="K51" s="190">
        <v>5.3</v>
      </c>
      <c r="L51" s="192" t="str">
        <f t="shared" si="2"/>
        <v>D+</v>
      </c>
      <c r="M51" s="192">
        <f t="shared" si="3"/>
        <v>1.5</v>
      </c>
      <c r="N51" s="261">
        <f t="shared" si="4"/>
        <v>1.7</v>
      </c>
      <c r="O51" s="201"/>
      <c r="P51" s="201"/>
      <c r="Q51" s="202">
        <f t="shared" si="6"/>
      </c>
    </row>
    <row r="52" spans="1:17" s="118" customFormat="1" ht="14.25" customHeight="1">
      <c r="A52" s="163">
        <v>46</v>
      </c>
      <c r="B52" s="164" t="s">
        <v>1495</v>
      </c>
      <c r="C52" s="172" t="s">
        <v>132</v>
      </c>
      <c r="D52" s="173" t="s">
        <v>125</v>
      </c>
      <c r="E52" s="171" t="s">
        <v>10</v>
      </c>
      <c r="F52" s="174" t="s">
        <v>354</v>
      </c>
      <c r="G52" s="175" t="s">
        <v>441</v>
      </c>
      <c r="H52" s="190">
        <v>5.5</v>
      </c>
      <c r="I52" s="192" t="str">
        <f t="shared" si="0"/>
        <v>C</v>
      </c>
      <c r="J52" s="192">
        <f t="shared" si="1"/>
        <v>2</v>
      </c>
      <c r="K52" s="190">
        <v>5.3</v>
      </c>
      <c r="L52" s="192" t="str">
        <f t="shared" si="2"/>
        <v>D+</v>
      </c>
      <c r="M52" s="192">
        <f t="shared" si="3"/>
        <v>1.5</v>
      </c>
      <c r="N52" s="261">
        <f t="shared" si="4"/>
        <v>1.7</v>
      </c>
      <c r="O52" s="201"/>
      <c r="P52" s="201"/>
      <c r="Q52" s="202">
        <f t="shared" si="6"/>
      </c>
    </row>
    <row r="53" spans="1:17" s="118" customFormat="1" ht="14.25" customHeight="1">
      <c r="A53" s="163">
        <v>47</v>
      </c>
      <c r="B53" s="164" t="s">
        <v>1336</v>
      </c>
      <c r="C53" s="172" t="s">
        <v>133</v>
      </c>
      <c r="D53" s="173" t="s">
        <v>442</v>
      </c>
      <c r="E53" s="171" t="s">
        <v>10</v>
      </c>
      <c r="F53" s="174" t="s">
        <v>443</v>
      </c>
      <c r="G53" s="175" t="s">
        <v>205</v>
      </c>
      <c r="H53" s="190">
        <v>5</v>
      </c>
      <c r="I53" s="192" t="str">
        <f t="shared" si="0"/>
        <v>D+</v>
      </c>
      <c r="J53" s="192">
        <f t="shared" si="1"/>
        <v>1.5</v>
      </c>
      <c r="K53" s="190">
        <v>5</v>
      </c>
      <c r="L53" s="192" t="str">
        <f t="shared" si="2"/>
        <v>D+</v>
      </c>
      <c r="M53" s="192">
        <f t="shared" si="3"/>
        <v>1.5</v>
      </c>
      <c r="N53" s="261">
        <f t="shared" si="4"/>
        <v>1.5</v>
      </c>
      <c r="O53" s="201"/>
      <c r="P53" s="201"/>
      <c r="Q53" s="202">
        <f t="shared" si="6"/>
      </c>
    </row>
    <row r="54" spans="1:17" s="118" customFormat="1" ht="14.25" customHeight="1">
      <c r="A54" s="163">
        <v>48</v>
      </c>
      <c r="B54" s="164" t="s">
        <v>1337</v>
      </c>
      <c r="C54" s="172" t="s">
        <v>444</v>
      </c>
      <c r="D54" s="173" t="s">
        <v>445</v>
      </c>
      <c r="E54" s="171" t="s">
        <v>10</v>
      </c>
      <c r="F54" s="174" t="s">
        <v>446</v>
      </c>
      <c r="G54" s="175" t="s">
        <v>174</v>
      </c>
      <c r="H54" s="190">
        <v>4.8</v>
      </c>
      <c r="I54" s="192" t="str">
        <f t="shared" si="0"/>
        <v>D</v>
      </c>
      <c r="J54" s="192">
        <f t="shared" si="1"/>
        <v>1</v>
      </c>
      <c r="K54" s="190">
        <v>5</v>
      </c>
      <c r="L54" s="192" t="str">
        <f t="shared" si="2"/>
        <v>D+</v>
      </c>
      <c r="M54" s="192">
        <f t="shared" si="3"/>
        <v>1.5</v>
      </c>
      <c r="N54" s="261">
        <f t="shared" si="4"/>
        <v>1.3</v>
      </c>
      <c r="O54" s="201"/>
      <c r="P54" s="201"/>
      <c r="Q54" s="202">
        <f t="shared" si="6"/>
      </c>
    </row>
    <row r="55" spans="1:17" s="118" customFormat="1" ht="14.25" customHeight="1">
      <c r="A55" s="163">
        <v>49</v>
      </c>
      <c r="B55" s="164" t="s">
        <v>1338</v>
      </c>
      <c r="C55" s="172" t="s">
        <v>19</v>
      </c>
      <c r="D55" s="173" t="s">
        <v>445</v>
      </c>
      <c r="E55" s="171" t="s">
        <v>12</v>
      </c>
      <c r="F55" s="174">
        <v>34770</v>
      </c>
      <c r="G55" s="175" t="s">
        <v>15</v>
      </c>
      <c r="H55" s="190">
        <v>5</v>
      </c>
      <c r="I55" s="192" t="str">
        <f t="shared" si="0"/>
        <v>D+</v>
      </c>
      <c r="J55" s="192">
        <f t="shared" si="1"/>
        <v>1.5</v>
      </c>
      <c r="K55" s="190">
        <v>7.5</v>
      </c>
      <c r="L55" s="192" t="str">
        <f t="shared" si="2"/>
        <v>B</v>
      </c>
      <c r="M55" s="192">
        <f t="shared" si="3"/>
        <v>3</v>
      </c>
      <c r="N55" s="261">
        <f t="shared" si="4"/>
        <v>2.4</v>
      </c>
      <c r="O55" s="201"/>
      <c r="P55" s="201"/>
      <c r="Q55" s="202">
        <f t="shared" si="6"/>
      </c>
    </row>
    <row r="56" spans="1:17" s="118" customFormat="1" ht="14.25" customHeight="1">
      <c r="A56" s="163">
        <v>50</v>
      </c>
      <c r="B56" s="164" t="s">
        <v>1339</v>
      </c>
      <c r="C56" s="172" t="s">
        <v>448</v>
      </c>
      <c r="D56" s="173" t="s">
        <v>161</v>
      </c>
      <c r="E56" s="171" t="s">
        <v>12</v>
      </c>
      <c r="F56" s="174">
        <v>34808</v>
      </c>
      <c r="G56" s="175" t="s">
        <v>15</v>
      </c>
      <c r="H56" s="190">
        <v>5</v>
      </c>
      <c r="I56" s="192" t="str">
        <f t="shared" si="0"/>
        <v>D+</v>
      </c>
      <c r="J56" s="192">
        <f t="shared" si="1"/>
        <v>1.5</v>
      </c>
      <c r="K56" s="190">
        <v>6.8</v>
      </c>
      <c r="L56" s="192" t="str">
        <f t="shared" si="2"/>
        <v>C+</v>
      </c>
      <c r="M56" s="192">
        <f t="shared" si="3"/>
        <v>2.5</v>
      </c>
      <c r="N56" s="261">
        <f t="shared" si="4"/>
        <v>2.1</v>
      </c>
      <c r="O56" s="201"/>
      <c r="P56" s="201"/>
      <c r="Q56" s="202">
        <f t="shared" si="6"/>
      </c>
    </row>
    <row r="57" spans="1:17" s="118" customFormat="1" ht="14.25" customHeight="1">
      <c r="A57" s="163">
        <v>51</v>
      </c>
      <c r="B57" s="164" t="s">
        <v>1340</v>
      </c>
      <c r="C57" s="172" t="s">
        <v>180</v>
      </c>
      <c r="D57" s="173" t="s">
        <v>161</v>
      </c>
      <c r="E57" s="171" t="s">
        <v>12</v>
      </c>
      <c r="F57" s="174" t="s">
        <v>449</v>
      </c>
      <c r="G57" s="175" t="s">
        <v>13</v>
      </c>
      <c r="H57" s="190"/>
      <c r="I57" s="192"/>
      <c r="J57" s="192"/>
      <c r="K57" s="190"/>
      <c r="L57" s="192"/>
      <c r="M57" s="192"/>
      <c r="N57" s="261"/>
      <c r="O57" s="201"/>
      <c r="P57" s="201"/>
      <c r="Q57" s="202" t="s">
        <v>1525</v>
      </c>
    </row>
    <row r="58" spans="1:17" s="118" customFormat="1" ht="14.25" customHeight="1">
      <c r="A58" s="163">
        <v>52</v>
      </c>
      <c r="B58" s="164" t="s">
        <v>1341</v>
      </c>
      <c r="C58" s="172" t="s">
        <v>16</v>
      </c>
      <c r="D58" s="173" t="s">
        <v>450</v>
      </c>
      <c r="E58" s="171" t="s">
        <v>12</v>
      </c>
      <c r="F58" s="174">
        <v>34804</v>
      </c>
      <c r="G58" s="175" t="s">
        <v>33</v>
      </c>
      <c r="H58" s="190">
        <v>5</v>
      </c>
      <c r="I58" s="192" t="str">
        <f t="shared" si="0"/>
        <v>D+</v>
      </c>
      <c r="J58" s="192">
        <f t="shared" si="1"/>
        <v>1.5</v>
      </c>
      <c r="K58" s="190">
        <v>6</v>
      </c>
      <c r="L58" s="192" t="str">
        <f t="shared" si="2"/>
        <v>C</v>
      </c>
      <c r="M58" s="192">
        <f t="shared" si="3"/>
        <v>2</v>
      </c>
      <c r="N58" s="261">
        <f t="shared" si="4"/>
        <v>1.8</v>
      </c>
      <c r="O58" s="201"/>
      <c r="P58" s="201"/>
      <c r="Q58" s="202">
        <f t="shared" si="6"/>
      </c>
    </row>
    <row r="59" spans="1:17" s="118" customFormat="1" ht="14.25" customHeight="1">
      <c r="A59" s="163">
        <v>53</v>
      </c>
      <c r="B59" s="164" t="s">
        <v>1342</v>
      </c>
      <c r="C59" s="172" t="s">
        <v>16</v>
      </c>
      <c r="D59" s="173" t="s">
        <v>451</v>
      </c>
      <c r="E59" s="171" t="s">
        <v>12</v>
      </c>
      <c r="F59" s="174">
        <v>34796</v>
      </c>
      <c r="G59" s="175" t="s">
        <v>13</v>
      </c>
      <c r="H59" s="190">
        <v>5</v>
      </c>
      <c r="I59" s="192" t="str">
        <f t="shared" si="0"/>
        <v>D+</v>
      </c>
      <c r="J59" s="192">
        <f t="shared" si="1"/>
        <v>1.5</v>
      </c>
      <c r="K59" s="190">
        <v>6.8</v>
      </c>
      <c r="L59" s="192" t="str">
        <f t="shared" si="2"/>
        <v>C+</v>
      </c>
      <c r="M59" s="192">
        <f t="shared" si="3"/>
        <v>2.5</v>
      </c>
      <c r="N59" s="261">
        <f t="shared" si="4"/>
        <v>2.1</v>
      </c>
      <c r="O59" s="201"/>
      <c r="P59" s="201"/>
      <c r="Q59" s="202">
        <f t="shared" si="6"/>
      </c>
    </row>
    <row r="60" spans="1:17" s="118" customFormat="1" ht="14.25" customHeight="1">
      <c r="A60" s="163">
        <v>54</v>
      </c>
      <c r="B60" s="164" t="s">
        <v>1343</v>
      </c>
      <c r="C60" s="172" t="s">
        <v>260</v>
      </c>
      <c r="D60" s="173" t="s">
        <v>162</v>
      </c>
      <c r="E60" s="171" t="s">
        <v>12</v>
      </c>
      <c r="F60" s="174" t="s">
        <v>56</v>
      </c>
      <c r="G60" s="175" t="s">
        <v>416</v>
      </c>
      <c r="H60" s="190">
        <v>5.5</v>
      </c>
      <c r="I60" s="192" t="str">
        <f t="shared" si="0"/>
        <v>C</v>
      </c>
      <c r="J60" s="192">
        <f t="shared" si="1"/>
        <v>2</v>
      </c>
      <c r="K60" s="190">
        <v>7</v>
      </c>
      <c r="L60" s="192" t="str">
        <f t="shared" si="2"/>
        <v>B</v>
      </c>
      <c r="M60" s="192">
        <f t="shared" si="3"/>
        <v>3</v>
      </c>
      <c r="N60" s="261">
        <f t="shared" si="4"/>
        <v>2.6</v>
      </c>
      <c r="O60" s="201"/>
      <c r="P60" s="201"/>
      <c r="Q60" s="202">
        <f t="shared" si="6"/>
      </c>
    </row>
    <row r="61" spans="1:18" s="111" customFormat="1" ht="14.25" customHeight="1">
      <c r="A61" s="176">
        <v>55</v>
      </c>
      <c r="B61" s="268" t="s">
        <v>1344</v>
      </c>
      <c r="C61" s="256" t="s">
        <v>136</v>
      </c>
      <c r="D61" s="257" t="s">
        <v>452</v>
      </c>
      <c r="E61" s="315" t="s">
        <v>12</v>
      </c>
      <c r="F61" s="326">
        <v>34838</v>
      </c>
      <c r="G61" s="258" t="s">
        <v>15</v>
      </c>
      <c r="H61" s="338">
        <v>6</v>
      </c>
      <c r="I61" s="215" t="str">
        <f t="shared" si="0"/>
        <v>C</v>
      </c>
      <c r="J61" s="215">
        <f t="shared" si="1"/>
        <v>2</v>
      </c>
      <c r="K61" s="338">
        <v>6.8</v>
      </c>
      <c r="L61" s="215" t="str">
        <f t="shared" si="2"/>
        <v>C+</v>
      </c>
      <c r="M61" s="215">
        <f t="shared" si="3"/>
        <v>2.5</v>
      </c>
      <c r="N61" s="269">
        <f t="shared" si="4"/>
        <v>2.3</v>
      </c>
      <c r="O61" s="339"/>
      <c r="P61" s="339"/>
      <c r="Q61" s="223">
        <f t="shared" si="6"/>
      </c>
      <c r="R61" s="119"/>
    </row>
    <row r="62" spans="10:17" ht="13.5" customHeight="1">
      <c r="J62" s="19"/>
      <c r="K62" s="19"/>
      <c r="L62" s="19"/>
      <c r="M62" s="19"/>
      <c r="Q62" s="24"/>
    </row>
    <row r="63" spans="10:17" ht="13.5" customHeight="1">
      <c r="J63" s="19"/>
      <c r="K63" s="19"/>
      <c r="L63" s="19"/>
      <c r="M63" s="19"/>
      <c r="Q63" s="24"/>
    </row>
    <row r="64" spans="10:17" ht="13.5" customHeight="1">
      <c r="J64" s="19"/>
      <c r="K64" s="19"/>
      <c r="L64" s="19"/>
      <c r="M64" s="19"/>
      <c r="Q64" s="24"/>
    </row>
    <row r="65" spans="10:17" ht="13.5" customHeight="1">
      <c r="J65" s="19"/>
      <c r="K65" s="19"/>
      <c r="L65" s="19"/>
      <c r="M65" s="19"/>
      <c r="Q65" s="24"/>
    </row>
    <row r="66" spans="10:17" ht="13.5" customHeight="1">
      <c r="J66" s="19"/>
      <c r="K66" s="19"/>
      <c r="L66" s="19"/>
      <c r="M66" s="19"/>
      <c r="Q66" s="24"/>
    </row>
    <row r="67" spans="10:17" ht="13.5" customHeight="1">
      <c r="J67" s="19"/>
      <c r="K67" s="19"/>
      <c r="L67" s="19"/>
      <c r="M67" s="19"/>
      <c r="Q67" s="24"/>
    </row>
    <row r="68" spans="10:17" ht="13.5" customHeight="1">
      <c r="J68" s="19"/>
      <c r="K68" s="19"/>
      <c r="L68" s="19"/>
      <c r="M68" s="19"/>
      <c r="Q68" s="24"/>
    </row>
    <row r="69" spans="10:17" ht="13.5" customHeight="1">
      <c r="J69" s="19"/>
      <c r="K69" s="19"/>
      <c r="L69" s="19"/>
      <c r="M69" s="19"/>
      <c r="Q69" s="24"/>
    </row>
    <row r="70" spans="10:17" ht="13.5" customHeight="1">
      <c r="J70" s="19"/>
      <c r="K70" s="19"/>
      <c r="L70" s="19"/>
      <c r="M70" s="19"/>
      <c r="Q70" s="24"/>
    </row>
    <row r="71" spans="10:17" ht="13.5" customHeight="1">
      <c r="J71" s="19"/>
      <c r="K71" s="19"/>
      <c r="L71" s="19"/>
      <c r="M71" s="19"/>
      <c r="Q71" s="24"/>
    </row>
    <row r="72" spans="10:17" ht="13.5" customHeight="1">
      <c r="J72" s="19"/>
      <c r="K72" s="19"/>
      <c r="L72" s="19"/>
      <c r="M72" s="19"/>
      <c r="Q72" s="24"/>
    </row>
    <row r="73" spans="10:17" ht="13.5" customHeight="1">
      <c r="J73" s="19"/>
      <c r="K73" s="19"/>
      <c r="L73" s="19"/>
      <c r="M73" s="19"/>
      <c r="Q73" s="24"/>
    </row>
    <row r="74" spans="10:17" ht="13.5" customHeight="1">
      <c r="J74" s="19"/>
      <c r="K74" s="19"/>
      <c r="L74" s="19"/>
      <c r="M74" s="19"/>
      <c r="Q74" s="24"/>
    </row>
    <row r="75" spans="10:17" ht="13.5" customHeight="1">
      <c r="J75" s="19"/>
      <c r="K75" s="19"/>
      <c r="L75" s="19"/>
      <c r="M75" s="19"/>
      <c r="Q75" s="24"/>
    </row>
    <row r="76" spans="10:17" ht="13.5" customHeight="1">
      <c r="J76" s="19"/>
      <c r="K76" s="19"/>
      <c r="L76" s="19"/>
      <c r="M76" s="19"/>
      <c r="Q76" s="24"/>
    </row>
    <row r="77" spans="10:17" ht="13.5" customHeight="1">
      <c r="J77" s="19"/>
      <c r="K77" s="19"/>
      <c r="L77" s="19"/>
      <c r="M77" s="19"/>
      <c r="Q77" s="24"/>
    </row>
    <row r="78" spans="10:17" ht="13.5" customHeight="1">
      <c r="J78" s="19"/>
      <c r="K78" s="19"/>
      <c r="L78" s="19"/>
      <c r="M78" s="19"/>
      <c r="Q78" s="24"/>
    </row>
    <row r="79" spans="10:17" ht="13.5" customHeight="1">
      <c r="J79" s="19"/>
      <c r="K79" s="19"/>
      <c r="L79" s="19"/>
      <c r="M79" s="19"/>
      <c r="Q79" s="24"/>
    </row>
    <row r="80" spans="10:17" ht="13.5" customHeight="1">
      <c r="J80" s="19"/>
      <c r="K80" s="19"/>
      <c r="L80" s="19"/>
      <c r="M80" s="19"/>
      <c r="Q80" s="24"/>
    </row>
    <row r="81" spans="2:17" ht="13.5" customHeight="1">
      <c r="B81" s="3" t="s">
        <v>656</v>
      </c>
      <c r="C81" s="3">
        <f>COUNTIF(N7:N61,"&gt;=3.6")</f>
        <v>3</v>
      </c>
      <c r="J81" s="19"/>
      <c r="K81" s="19"/>
      <c r="L81" s="19"/>
      <c r="M81" s="19"/>
      <c r="Q81" s="24"/>
    </row>
    <row r="82" spans="2:17" ht="13.5" customHeight="1">
      <c r="B82" s="3" t="s">
        <v>419</v>
      </c>
      <c r="C82" s="62">
        <f>COUNTIF(N7:N61,"&gt;=3.2")-COUNTIF(N7:N61,"&gt;=3.6")</f>
        <v>8</v>
      </c>
      <c r="J82" s="19"/>
      <c r="K82" s="19"/>
      <c r="L82" s="19"/>
      <c r="M82" s="19"/>
      <c r="Q82" s="24"/>
    </row>
    <row r="83" spans="2:17" ht="13.5" customHeight="1">
      <c r="B83" s="3" t="s">
        <v>657</v>
      </c>
      <c r="C83" s="62">
        <f>COUNTIF(N7:N61,"&gt;=2.5")-COUNTIF(N7:N61,"&gt;=3.2")</f>
        <v>18</v>
      </c>
      <c r="J83" s="19"/>
      <c r="K83" s="19"/>
      <c r="L83" s="19"/>
      <c r="M83" s="19"/>
      <c r="Q83" s="24"/>
    </row>
    <row r="84" spans="2:17" ht="13.5" customHeight="1">
      <c r="B84" s="3" t="s">
        <v>658</v>
      </c>
      <c r="C84" s="62">
        <f>COUNTIF(N7:N61,"&gt;=2.0")-COUNTIF(N7:N61,"&gt;=2.5")</f>
        <v>10</v>
      </c>
      <c r="J84" s="19"/>
      <c r="K84" s="19"/>
      <c r="L84" s="19"/>
      <c r="M84" s="19"/>
      <c r="Q84" s="24"/>
    </row>
    <row r="85" spans="2:17" ht="13.5" customHeight="1">
      <c r="B85" s="3" t="s">
        <v>659</v>
      </c>
      <c r="C85" s="62">
        <f>COUNTIF(N7:N61,"&gt;=1")-COUNTIF(N7:N61,"&gt;=2")</f>
        <v>6</v>
      </c>
      <c r="J85" s="19"/>
      <c r="K85" s="19"/>
      <c r="L85" s="19"/>
      <c r="M85" s="19"/>
      <c r="Q85" s="24"/>
    </row>
    <row r="86" spans="2:17" ht="13.5" customHeight="1">
      <c r="B86" s="3" t="s">
        <v>657</v>
      </c>
      <c r="C86" s="62">
        <f>COUNTIF(N7:N60,"&gt;=0")-COUNTIF(N7:N60,"&gt;=1")</f>
        <v>0</v>
      </c>
      <c r="J86" s="19"/>
      <c r="K86" s="19"/>
      <c r="L86" s="19"/>
      <c r="M86" s="19"/>
      <c r="Q86" s="24"/>
    </row>
    <row r="87" spans="2:17" ht="13.5" customHeight="1">
      <c r="B87" s="3"/>
      <c r="C87" s="3">
        <f>SUM(C81:C86)</f>
        <v>45</v>
      </c>
      <c r="J87" s="19"/>
      <c r="K87" s="19"/>
      <c r="L87" s="19"/>
      <c r="M87" s="19"/>
      <c r="Q87" s="24"/>
    </row>
    <row r="88" spans="10:17" ht="13.5" customHeight="1">
      <c r="J88" s="19"/>
      <c r="K88" s="19"/>
      <c r="L88" s="19"/>
      <c r="M88" s="19"/>
      <c r="Q88" s="24"/>
    </row>
  </sheetData>
  <sheetProtection selectLockedCells="1" selectUnlockedCells="1"/>
  <mergeCells count="11">
    <mergeCell ref="O4:P4"/>
    <mergeCell ref="O5:P5"/>
    <mergeCell ref="A1:D1"/>
    <mergeCell ref="H5:J5"/>
    <mergeCell ref="A5:G5"/>
    <mergeCell ref="K5:M5"/>
    <mergeCell ref="A2:Q2"/>
    <mergeCell ref="H3:Q3"/>
    <mergeCell ref="C4:D4"/>
    <mergeCell ref="H4:J4"/>
    <mergeCell ref="K4:M4"/>
  </mergeCells>
  <conditionalFormatting sqref="O7:P60 R7:IV60 Q7:Q61 A7:N61">
    <cfRule type="cellIs" priority="1" dxfId="0" operator="equal" stopIfTrue="1">
      <formula>"F"</formula>
    </cfRule>
    <cfRule type="cellIs" priority="2" dxfId="0" operator="equal" stopIfTrue="1">
      <formula>"F+"</formula>
    </cfRule>
  </conditionalFormatting>
  <printOptions horizontalCentered="1"/>
  <pageMargins left="0.2" right="0.2" top="0.19" bottom="0.18" header="0.46" footer="0.18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4:A4"/>
  <sheetViews>
    <sheetView showFormulas="1" zoomScalePageLayoutView="0" workbookViewId="0" topLeftCell="A1">
      <selection activeCell="C1" sqref="C1"/>
    </sheetView>
  </sheetViews>
  <sheetFormatPr defaultColWidth="7.125" defaultRowHeight="15.75"/>
  <cols>
    <col min="1" max="1" width="23.25390625" style="1" customWidth="1"/>
    <col min="2" max="2" width="1.00390625" style="1" customWidth="1"/>
    <col min="3" max="3" width="25.00390625" style="1" customWidth="1"/>
    <col min="4" max="16384" width="7.125" style="1" customWidth="1"/>
  </cols>
  <sheetData>
    <row r="4" ht="12.75">
      <c r="A4" s="2">
        <v>3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1"/>
  <sheetViews>
    <sheetView zoomScalePageLayoutView="0" workbookViewId="0" topLeftCell="A44">
      <pane xSplit="6" topLeftCell="G1" activePane="topRight" state="frozen"/>
      <selection pane="topLeft" activeCell="V70" sqref="O27:V70"/>
      <selection pane="topRight" activeCell="M7" sqref="M7:N61"/>
    </sheetView>
  </sheetViews>
  <sheetFormatPr defaultColWidth="9.00390625" defaultRowHeight="15.75"/>
  <cols>
    <col min="1" max="1" width="5.125" style="4" customWidth="1"/>
    <col min="2" max="2" width="7.50390625" style="4" customWidth="1"/>
    <col min="3" max="3" width="18.75390625" style="16" customWidth="1"/>
    <col min="4" max="4" width="8.125" style="4" customWidth="1"/>
    <col min="5" max="5" width="5.125" style="4" customWidth="1"/>
    <col min="6" max="6" width="10.875" style="4" customWidth="1"/>
    <col min="7" max="7" width="11.50390625" style="4" customWidth="1"/>
    <col min="8" max="8" width="3.00390625" style="4" hidden="1" customWidth="1"/>
    <col min="9" max="14" width="6.50390625" style="355" customWidth="1"/>
    <col min="15" max="15" width="11.875" style="23" customWidth="1"/>
    <col min="16" max="16" width="2.375" style="21" hidden="1" customWidth="1"/>
    <col min="17" max="17" width="11.625" style="4" customWidth="1"/>
    <col min="18" max="16384" width="9.00390625" style="3" customWidth="1"/>
  </cols>
  <sheetData>
    <row r="1" spans="1:8" ht="18" customHeight="1">
      <c r="A1" s="399" t="s">
        <v>707</v>
      </c>
      <c r="B1" s="399"/>
      <c r="C1" s="399"/>
      <c r="D1" s="151"/>
      <c r="E1" s="151"/>
      <c r="F1" s="151"/>
      <c r="G1" s="7"/>
      <c r="H1" s="7"/>
    </row>
    <row r="2" spans="1:14" ht="32.25" customHeight="1">
      <c r="A2" s="7"/>
      <c r="B2" s="7"/>
      <c r="C2" s="8"/>
      <c r="D2" s="7"/>
      <c r="E2" s="7"/>
      <c r="F2" s="7"/>
      <c r="G2" s="7"/>
      <c r="H2" s="7"/>
      <c r="I2" s="400"/>
      <c r="J2" s="400"/>
      <c r="K2" s="400"/>
      <c r="L2" s="400"/>
      <c r="M2" s="400"/>
      <c r="N2" s="400"/>
    </row>
    <row r="3" spans="1:17" ht="11.25" hidden="1">
      <c r="A3" s="10"/>
      <c r="B3" s="10"/>
      <c r="C3" s="10"/>
      <c r="D3" s="11"/>
      <c r="E3" s="11"/>
      <c r="F3" s="11"/>
      <c r="G3" s="11"/>
      <c r="H3" s="11"/>
      <c r="I3" s="394"/>
      <c r="J3" s="394"/>
      <c r="K3" s="394"/>
      <c r="L3" s="394"/>
      <c r="M3" s="394"/>
      <c r="N3" s="394"/>
      <c r="O3" s="394"/>
      <c r="P3" s="394"/>
      <c r="Q3" s="394"/>
    </row>
    <row r="4" spans="1:17" s="37" customFormat="1" ht="44.25" customHeight="1">
      <c r="A4" s="152" t="s">
        <v>705</v>
      </c>
      <c r="B4" s="152" t="s">
        <v>0</v>
      </c>
      <c r="C4" s="397" t="s">
        <v>1</v>
      </c>
      <c r="D4" s="398"/>
      <c r="E4" s="153" t="s">
        <v>2</v>
      </c>
      <c r="F4" s="153" t="s">
        <v>3</v>
      </c>
      <c r="G4" s="153" t="s">
        <v>4</v>
      </c>
      <c r="H4" s="228" t="s">
        <v>5</v>
      </c>
      <c r="I4" s="387" t="s">
        <v>1512</v>
      </c>
      <c r="J4" s="387"/>
      <c r="K4" s="388"/>
      <c r="L4" s="387" t="s">
        <v>1513</v>
      </c>
      <c r="M4" s="387"/>
      <c r="N4" s="388"/>
      <c r="O4" s="154" t="s">
        <v>706</v>
      </c>
      <c r="P4" s="359"/>
      <c r="Q4" s="395" t="s">
        <v>7</v>
      </c>
    </row>
    <row r="5" spans="1:17" ht="15.75" customHeight="1">
      <c r="A5" s="392"/>
      <c r="B5" s="392"/>
      <c r="C5" s="392"/>
      <c r="D5" s="392"/>
      <c r="E5" s="392"/>
      <c r="F5" s="392"/>
      <c r="G5" s="392"/>
      <c r="H5" s="392"/>
      <c r="I5" s="401">
        <v>2</v>
      </c>
      <c r="J5" s="401"/>
      <c r="K5" s="401"/>
      <c r="L5" s="389">
        <v>3</v>
      </c>
      <c r="M5" s="389"/>
      <c r="N5" s="390"/>
      <c r="O5" s="153">
        <f>SUM(I5:N5)</f>
        <v>5</v>
      </c>
      <c r="P5" s="358"/>
      <c r="Q5" s="396"/>
    </row>
    <row r="6" spans="1:17" s="19" customFormat="1" ht="15.75" customHeight="1">
      <c r="A6" s="17"/>
      <c r="B6" s="17"/>
      <c r="C6" s="18"/>
      <c r="D6" s="20"/>
      <c r="E6" s="17"/>
      <c r="F6" s="17"/>
      <c r="G6" s="17"/>
      <c r="H6" s="15"/>
      <c r="I6" s="227" t="s">
        <v>248</v>
      </c>
      <c r="J6" s="227" t="s">
        <v>249</v>
      </c>
      <c r="K6" s="227" t="s">
        <v>250</v>
      </c>
      <c r="L6" s="227" t="s">
        <v>248</v>
      </c>
      <c r="M6" s="227" t="s">
        <v>249</v>
      </c>
      <c r="N6" s="227" t="s">
        <v>250</v>
      </c>
      <c r="O6" s="12" t="s">
        <v>250</v>
      </c>
      <c r="P6" s="5" t="s">
        <v>8</v>
      </c>
      <c r="Q6" s="6"/>
    </row>
    <row r="7" spans="1:19" s="94" customFormat="1" ht="14.25" customHeight="1">
      <c r="A7" s="156">
        <v>1</v>
      </c>
      <c r="B7" s="182" t="s">
        <v>740</v>
      </c>
      <c r="C7" s="183" t="s">
        <v>16</v>
      </c>
      <c r="D7" s="184" t="s">
        <v>252</v>
      </c>
      <c r="E7" s="185" t="s">
        <v>12</v>
      </c>
      <c r="F7" s="186" t="s">
        <v>308</v>
      </c>
      <c r="G7" s="187" t="s">
        <v>15</v>
      </c>
      <c r="H7" s="188" t="s">
        <v>165</v>
      </c>
      <c r="I7" s="190">
        <v>7.5</v>
      </c>
      <c r="J7" s="192" t="str">
        <f>IF(I7&gt;=8.5,"A",IF(I7&gt;=8,"B+",IF(I7&gt;=7,"B",IF(I7&gt;=6.5,"C+",IF(I7&gt;=5.5,"C",IF(I7&gt;=5,"D+",IF(I7&gt;=4,"D",IF(I7&gt;=2,"F+","F"))))))))</f>
        <v>B</v>
      </c>
      <c r="K7" s="192">
        <f>IF(J7="A",4,IF(J7="B+",3.5,IF(J7="B",3,IF(J7="C+",2.5,IF(J7="C",2,IF(J7="D+",1.5,IF(J7="D",1,IF(J7="F+",0.5,0))))))))</f>
        <v>3</v>
      </c>
      <c r="L7" s="190">
        <v>5</v>
      </c>
      <c r="M7" s="192" t="str">
        <f>IF(L7&gt;=8.5,"A",IF(L7&gt;=8,"B+",IF(L7&gt;=7,"B",IF(L7&gt;=6.5,"C+",IF(L7&gt;=5.5,"C",IF(L7&gt;=5,"D+",IF(L7&gt;=4,"D",IF(L7&gt;=2,"F+","F"))))))))</f>
        <v>D+</v>
      </c>
      <c r="N7" s="192">
        <f>IF(M7="A",4,IF(M7="B+",3.5,IF(M7="B",3,IF(M7="C+",2.5,IF(M7="C",2,IF(M7="D+",1.5,IF(M7="D",1,IF(M7="F+",0.5,0))))))))</f>
        <v>1.5</v>
      </c>
      <c r="O7" s="193">
        <f>ROUND((K7*$I$5+N7*$L$5)/$O$5,2)</f>
        <v>2.1</v>
      </c>
      <c r="P7" s="189"/>
      <c r="Q7" s="194">
        <f aca="true" t="shared" si="0" ref="Q7:Q38">IF(COUNTIF(I7:N7,"F")+COUNTIF(I7:N7,"F+")&gt;0,"TL "&amp;COUNTIF(I7:N7,"F")+COUNTIF(I7:N7,"F+")&amp;" HP","")</f>
      </c>
      <c r="S7" s="3">
        <f>COUNTIF(K7:K61,"&gt;=3.6")</f>
        <v>1</v>
      </c>
    </row>
    <row r="8" spans="1:19" s="98" customFormat="1" ht="14.25" customHeight="1">
      <c r="A8" s="163">
        <v>2</v>
      </c>
      <c r="B8" s="182" t="s">
        <v>741</v>
      </c>
      <c r="C8" s="195" t="s">
        <v>359</v>
      </c>
      <c r="D8" s="196" t="s">
        <v>127</v>
      </c>
      <c r="E8" s="197" t="s">
        <v>12</v>
      </c>
      <c r="F8" s="198" t="s">
        <v>483</v>
      </c>
      <c r="G8" s="199" t="s">
        <v>13</v>
      </c>
      <c r="H8" s="200" t="s">
        <v>165</v>
      </c>
      <c r="I8" s="190">
        <v>8</v>
      </c>
      <c r="J8" s="192" t="str">
        <f aca="true" t="shared" si="1" ref="J8:J61">IF(I8&gt;=8.5,"A",IF(I8&gt;=8,"B+",IF(I8&gt;=7,"B",IF(I8&gt;=6.5,"C+",IF(I8&gt;=5.5,"C",IF(I8&gt;=5,"D+",IF(I8&gt;=4,"D",IF(I8&gt;=2,"F+","F"))))))))</f>
        <v>B+</v>
      </c>
      <c r="K8" s="192">
        <f aca="true" t="shared" si="2" ref="K8:K61">IF(J8="A",4,IF(J8="B+",3.5,IF(J8="B",3,IF(J8="C+",2.5,IF(J8="C",2,IF(J8="D+",1.5,IF(J8="D",1,IF(J8="F+",0.5,0))))))))</f>
        <v>3.5</v>
      </c>
      <c r="L8" s="190">
        <v>5</v>
      </c>
      <c r="M8" s="192" t="str">
        <f aca="true" t="shared" si="3" ref="M8:M61">IF(L8&gt;=8.5,"A",IF(L8&gt;=8,"B+",IF(L8&gt;=7,"B",IF(L8&gt;=6.5,"C+",IF(L8&gt;=5.5,"C",IF(L8&gt;=5,"D+",IF(L8&gt;=4,"D",IF(L8&gt;=2,"F+","F"))))))))</f>
        <v>D+</v>
      </c>
      <c r="N8" s="192">
        <f aca="true" t="shared" si="4" ref="N8:N61">IF(M8="A",4,IF(M8="B+",3.5,IF(M8="B",3,IF(M8="C+",2.5,IF(M8="C",2,IF(M8="D+",1.5,IF(M8="D",1,IF(M8="F+",0.5,0))))))))</f>
        <v>1.5</v>
      </c>
      <c r="O8" s="261">
        <f aca="true" t="shared" si="5" ref="O8:O61">ROUND((K8*$I$5+N8*$L$5)/$O$5,2)</f>
        <v>2.3</v>
      </c>
      <c r="P8" s="201"/>
      <c r="Q8" s="202">
        <f t="shared" si="0"/>
      </c>
      <c r="S8" s="62">
        <f>COUNTIF(K7:K61,"&gt;=3.2")-COUNTIF(K7:K61,"&gt;=3.6")</f>
        <v>5</v>
      </c>
    </row>
    <row r="9" spans="1:19" s="98" customFormat="1" ht="14.25" customHeight="1">
      <c r="A9" s="163">
        <v>3</v>
      </c>
      <c r="B9" s="182" t="s">
        <v>742</v>
      </c>
      <c r="C9" s="195" t="s">
        <v>484</v>
      </c>
      <c r="D9" s="196" t="s">
        <v>127</v>
      </c>
      <c r="E9" s="197" t="s">
        <v>12</v>
      </c>
      <c r="F9" s="198" t="s">
        <v>210</v>
      </c>
      <c r="G9" s="199" t="s">
        <v>151</v>
      </c>
      <c r="H9" s="200" t="s">
        <v>165</v>
      </c>
      <c r="I9" s="190">
        <v>8.5</v>
      </c>
      <c r="J9" s="192" t="str">
        <f t="shared" si="1"/>
        <v>A</v>
      </c>
      <c r="K9" s="192">
        <f t="shared" si="2"/>
        <v>4</v>
      </c>
      <c r="L9" s="190">
        <v>7</v>
      </c>
      <c r="M9" s="192" t="str">
        <f t="shared" si="3"/>
        <v>B</v>
      </c>
      <c r="N9" s="192">
        <f t="shared" si="4"/>
        <v>3</v>
      </c>
      <c r="O9" s="261">
        <f t="shared" si="5"/>
        <v>3.4</v>
      </c>
      <c r="P9" s="201"/>
      <c r="Q9" s="202">
        <f t="shared" si="0"/>
      </c>
      <c r="S9" s="62">
        <f>COUNTIF(K7:K61,"&gt;=2.5")-COUNTIF(K7:K61,"&gt;=3.2")</f>
        <v>37</v>
      </c>
    </row>
    <row r="10" spans="1:19" s="98" customFormat="1" ht="14.25" customHeight="1">
      <c r="A10" s="163">
        <v>4</v>
      </c>
      <c r="B10" s="182" t="s">
        <v>743</v>
      </c>
      <c r="C10" s="195" t="s">
        <v>485</v>
      </c>
      <c r="D10" s="196" t="s">
        <v>127</v>
      </c>
      <c r="E10" s="197" t="s">
        <v>12</v>
      </c>
      <c r="F10" s="198">
        <v>34419</v>
      </c>
      <c r="G10" s="199" t="s">
        <v>13</v>
      </c>
      <c r="H10" s="200" t="s">
        <v>165</v>
      </c>
      <c r="I10" s="190">
        <v>8.3</v>
      </c>
      <c r="J10" s="192" t="str">
        <f t="shared" si="1"/>
        <v>B+</v>
      </c>
      <c r="K10" s="192">
        <f t="shared" si="2"/>
        <v>3.5</v>
      </c>
      <c r="L10" s="190">
        <v>6.5</v>
      </c>
      <c r="M10" s="192" t="str">
        <f t="shared" si="3"/>
        <v>C+</v>
      </c>
      <c r="N10" s="192">
        <f t="shared" si="4"/>
        <v>2.5</v>
      </c>
      <c r="O10" s="261">
        <f t="shared" si="5"/>
        <v>2.9</v>
      </c>
      <c r="P10" s="201"/>
      <c r="Q10" s="202">
        <f t="shared" si="0"/>
      </c>
      <c r="S10" s="62">
        <f>COUNTIF(K7:K61,"&gt;=1")-COUNTIF(K7:K61,"&gt;=2")</f>
        <v>2</v>
      </c>
    </row>
    <row r="11" spans="1:19" s="98" customFormat="1" ht="14.25" customHeight="1">
      <c r="A11" s="163">
        <v>5</v>
      </c>
      <c r="B11" s="182" t="s">
        <v>744</v>
      </c>
      <c r="C11" s="195" t="s">
        <v>129</v>
      </c>
      <c r="D11" s="196" t="s">
        <v>127</v>
      </c>
      <c r="E11" s="197" t="s">
        <v>12</v>
      </c>
      <c r="F11" s="198">
        <v>34957</v>
      </c>
      <c r="G11" s="199" t="s">
        <v>13</v>
      </c>
      <c r="H11" s="200" t="s">
        <v>165</v>
      </c>
      <c r="I11" s="190">
        <v>7.3</v>
      </c>
      <c r="J11" s="192" t="str">
        <f t="shared" si="1"/>
        <v>B</v>
      </c>
      <c r="K11" s="192">
        <f t="shared" si="2"/>
        <v>3</v>
      </c>
      <c r="L11" s="190">
        <v>8</v>
      </c>
      <c r="M11" s="192" t="str">
        <f t="shared" si="3"/>
        <v>B+</v>
      </c>
      <c r="N11" s="192">
        <f t="shared" si="4"/>
        <v>3.5</v>
      </c>
      <c r="O11" s="261">
        <f t="shared" si="5"/>
        <v>3.3</v>
      </c>
      <c r="P11" s="201"/>
      <c r="Q11" s="202">
        <f t="shared" si="0"/>
      </c>
      <c r="S11" s="62">
        <f>COUNTIF(K7:K61,"&gt;=0")-COUNTIF(K7:K61,"&gt;=1")</f>
        <v>0</v>
      </c>
    </row>
    <row r="12" spans="1:19" s="98" customFormat="1" ht="14.25" customHeight="1">
      <c r="A12" s="163">
        <v>6</v>
      </c>
      <c r="B12" s="182" t="s">
        <v>745</v>
      </c>
      <c r="C12" s="195" t="s">
        <v>486</v>
      </c>
      <c r="D12" s="196" t="s">
        <v>487</v>
      </c>
      <c r="E12" s="197" t="s">
        <v>12</v>
      </c>
      <c r="F12" s="198">
        <v>34859</v>
      </c>
      <c r="G12" s="199" t="s">
        <v>15</v>
      </c>
      <c r="H12" s="200" t="s">
        <v>165</v>
      </c>
      <c r="I12" s="190">
        <v>7.3</v>
      </c>
      <c r="J12" s="192" t="str">
        <f t="shared" si="1"/>
        <v>B</v>
      </c>
      <c r="K12" s="192">
        <f t="shared" si="2"/>
        <v>3</v>
      </c>
      <c r="L12" s="190">
        <v>6</v>
      </c>
      <c r="M12" s="192" t="str">
        <f t="shared" si="3"/>
        <v>C</v>
      </c>
      <c r="N12" s="192">
        <f t="shared" si="4"/>
        <v>2</v>
      </c>
      <c r="O12" s="261">
        <f t="shared" si="5"/>
        <v>2.4</v>
      </c>
      <c r="P12" s="201"/>
      <c r="Q12" s="202">
        <f t="shared" si="0"/>
      </c>
      <c r="S12" s="98">
        <f>SUM(S7:S11)</f>
        <v>45</v>
      </c>
    </row>
    <row r="13" spans="1:17" s="98" customFormat="1" ht="14.25" customHeight="1">
      <c r="A13" s="163">
        <v>7</v>
      </c>
      <c r="B13" s="182" t="s">
        <v>746</v>
      </c>
      <c r="C13" s="195" t="s">
        <v>488</v>
      </c>
      <c r="D13" s="196" t="s">
        <v>77</v>
      </c>
      <c r="E13" s="197" t="s">
        <v>12</v>
      </c>
      <c r="F13" s="198">
        <v>34879</v>
      </c>
      <c r="G13" s="199" t="s">
        <v>15</v>
      </c>
      <c r="H13" s="200" t="s">
        <v>165</v>
      </c>
      <c r="I13" s="190"/>
      <c r="J13" s="192"/>
      <c r="K13" s="192"/>
      <c r="L13" s="190"/>
      <c r="M13" s="192"/>
      <c r="N13" s="192"/>
      <c r="O13" s="261"/>
      <c r="P13" s="201"/>
      <c r="Q13" s="202" t="s">
        <v>1525</v>
      </c>
    </row>
    <row r="14" spans="1:17" s="98" customFormat="1" ht="14.25" customHeight="1">
      <c r="A14" s="163">
        <v>8</v>
      </c>
      <c r="B14" s="182" t="s">
        <v>747</v>
      </c>
      <c r="C14" s="195" t="s">
        <v>16</v>
      </c>
      <c r="D14" s="196" t="s">
        <v>327</v>
      </c>
      <c r="E14" s="197" t="s">
        <v>12</v>
      </c>
      <c r="F14" s="198" t="s">
        <v>681</v>
      </c>
      <c r="G14" s="199" t="s">
        <v>15</v>
      </c>
      <c r="H14" s="200" t="s">
        <v>165</v>
      </c>
      <c r="I14" s="190">
        <v>7.5</v>
      </c>
      <c r="J14" s="192" t="str">
        <f t="shared" si="1"/>
        <v>B</v>
      </c>
      <c r="K14" s="192">
        <f t="shared" si="2"/>
        <v>3</v>
      </c>
      <c r="L14" s="190">
        <v>7.5</v>
      </c>
      <c r="M14" s="192" t="str">
        <f t="shared" si="3"/>
        <v>B</v>
      </c>
      <c r="N14" s="192">
        <f t="shared" si="4"/>
        <v>3</v>
      </c>
      <c r="O14" s="261">
        <f t="shared" si="5"/>
        <v>3</v>
      </c>
      <c r="P14" s="201"/>
      <c r="Q14" s="202">
        <f t="shared" si="0"/>
      </c>
    </row>
    <row r="15" spans="1:17" s="98" customFormat="1" ht="14.25" customHeight="1">
      <c r="A15" s="163">
        <v>9</v>
      </c>
      <c r="B15" s="182" t="s">
        <v>748</v>
      </c>
      <c r="C15" s="195" t="s">
        <v>489</v>
      </c>
      <c r="D15" s="196" t="s">
        <v>490</v>
      </c>
      <c r="E15" s="197" t="s">
        <v>12</v>
      </c>
      <c r="F15" s="198" t="s">
        <v>491</v>
      </c>
      <c r="G15" s="199" t="s">
        <v>33</v>
      </c>
      <c r="H15" s="200" t="s">
        <v>165</v>
      </c>
      <c r="I15" s="190">
        <v>6</v>
      </c>
      <c r="J15" s="192" t="str">
        <f t="shared" si="1"/>
        <v>C</v>
      </c>
      <c r="K15" s="192">
        <f t="shared" si="2"/>
        <v>2</v>
      </c>
      <c r="L15" s="190">
        <v>6</v>
      </c>
      <c r="M15" s="192" t="str">
        <f t="shared" si="3"/>
        <v>C</v>
      </c>
      <c r="N15" s="192">
        <f t="shared" si="4"/>
        <v>2</v>
      </c>
      <c r="O15" s="261">
        <f t="shared" si="5"/>
        <v>2</v>
      </c>
      <c r="P15" s="201"/>
      <c r="Q15" s="202">
        <f t="shared" si="0"/>
      </c>
    </row>
    <row r="16" spans="1:17" s="98" customFormat="1" ht="14.25" customHeight="1">
      <c r="A16" s="163">
        <v>10</v>
      </c>
      <c r="B16" s="182" t="s">
        <v>749</v>
      </c>
      <c r="C16" s="195" t="s">
        <v>492</v>
      </c>
      <c r="D16" s="196" t="s">
        <v>70</v>
      </c>
      <c r="E16" s="197" t="s">
        <v>12</v>
      </c>
      <c r="F16" s="198">
        <v>34930</v>
      </c>
      <c r="G16" s="199" t="s">
        <v>238</v>
      </c>
      <c r="H16" s="200" t="s">
        <v>165</v>
      </c>
      <c r="I16" s="190">
        <v>7.5</v>
      </c>
      <c r="J16" s="192" t="str">
        <f t="shared" si="1"/>
        <v>B</v>
      </c>
      <c r="K16" s="192">
        <f t="shared" si="2"/>
        <v>3</v>
      </c>
      <c r="L16" s="190">
        <v>6</v>
      </c>
      <c r="M16" s="192" t="str">
        <f t="shared" si="3"/>
        <v>C</v>
      </c>
      <c r="N16" s="192">
        <f t="shared" si="4"/>
        <v>2</v>
      </c>
      <c r="O16" s="261">
        <f t="shared" si="5"/>
        <v>2.4</v>
      </c>
      <c r="P16" s="201"/>
      <c r="Q16" s="202">
        <f t="shared" si="0"/>
      </c>
    </row>
    <row r="17" spans="1:17" s="98" customFormat="1" ht="14.25" customHeight="1">
      <c r="A17" s="163">
        <v>11</v>
      </c>
      <c r="B17" s="182" t="s">
        <v>750</v>
      </c>
      <c r="C17" s="195" t="s">
        <v>493</v>
      </c>
      <c r="D17" s="196" t="s">
        <v>494</v>
      </c>
      <c r="E17" s="197" t="s">
        <v>12</v>
      </c>
      <c r="F17" s="198" t="s">
        <v>495</v>
      </c>
      <c r="G17" s="199" t="s">
        <v>33</v>
      </c>
      <c r="H17" s="200" t="s">
        <v>165</v>
      </c>
      <c r="I17" s="190">
        <v>5</v>
      </c>
      <c r="J17" s="192" t="str">
        <f t="shared" si="1"/>
        <v>D+</v>
      </c>
      <c r="K17" s="192">
        <f t="shared" si="2"/>
        <v>1.5</v>
      </c>
      <c r="L17" s="190">
        <v>5</v>
      </c>
      <c r="M17" s="192" t="str">
        <f t="shared" si="3"/>
        <v>D+</v>
      </c>
      <c r="N17" s="192">
        <f t="shared" si="4"/>
        <v>1.5</v>
      </c>
      <c r="O17" s="261">
        <f t="shared" si="5"/>
        <v>1.5</v>
      </c>
      <c r="P17" s="201"/>
      <c r="Q17" s="202">
        <f t="shared" si="0"/>
      </c>
    </row>
    <row r="18" spans="1:17" s="98" customFormat="1" ht="14.25" customHeight="1">
      <c r="A18" s="163">
        <v>12</v>
      </c>
      <c r="B18" s="182" t="s">
        <v>751</v>
      </c>
      <c r="C18" s="195" t="s">
        <v>496</v>
      </c>
      <c r="D18" s="196" t="s">
        <v>497</v>
      </c>
      <c r="E18" s="197" t="s">
        <v>12</v>
      </c>
      <c r="F18" s="198" t="s">
        <v>498</v>
      </c>
      <c r="G18" s="199" t="s">
        <v>13</v>
      </c>
      <c r="H18" s="200" t="s">
        <v>165</v>
      </c>
      <c r="I18" s="190">
        <v>5</v>
      </c>
      <c r="J18" s="192" t="str">
        <f t="shared" si="1"/>
        <v>D+</v>
      </c>
      <c r="K18" s="192">
        <f t="shared" si="2"/>
        <v>1.5</v>
      </c>
      <c r="L18" s="190">
        <v>6</v>
      </c>
      <c r="M18" s="192" t="str">
        <f t="shared" si="3"/>
        <v>C</v>
      </c>
      <c r="N18" s="192">
        <f t="shared" si="4"/>
        <v>2</v>
      </c>
      <c r="O18" s="261">
        <f t="shared" si="5"/>
        <v>1.8</v>
      </c>
      <c r="P18" s="201"/>
      <c r="Q18" s="202">
        <f t="shared" si="0"/>
      </c>
    </row>
    <row r="19" spans="1:17" s="95" customFormat="1" ht="14.25" customHeight="1">
      <c r="A19" s="163">
        <v>13</v>
      </c>
      <c r="B19" s="182" t="s">
        <v>752</v>
      </c>
      <c r="C19" s="195" t="s">
        <v>499</v>
      </c>
      <c r="D19" s="196" t="s">
        <v>500</v>
      </c>
      <c r="E19" s="197" t="s">
        <v>12</v>
      </c>
      <c r="F19" s="198">
        <v>34561</v>
      </c>
      <c r="G19" s="199" t="s">
        <v>501</v>
      </c>
      <c r="H19" s="203" t="s">
        <v>165</v>
      </c>
      <c r="I19" s="190">
        <v>8.3</v>
      </c>
      <c r="J19" s="192" t="str">
        <f t="shared" si="1"/>
        <v>B+</v>
      </c>
      <c r="K19" s="192">
        <f t="shared" si="2"/>
        <v>3.5</v>
      </c>
      <c r="L19" s="190">
        <v>7.5</v>
      </c>
      <c r="M19" s="192" t="str">
        <f t="shared" si="3"/>
        <v>B</v>
      </c>
      <c r="N19" s="192">
        <f t="shared" si="4"/>
        <v>3</v>
      </c>
      <c r="O19" s="261">
        <f t="shared" si="5"/>
        <v>3.2</v>
      </c>
      <c r="P19" s="204"/>
      <c r="Q19" s="202">
        <f t="shared" si="0"/>
      </c>
    </row>
    <row r="20" spans="1:17" s="95" customFormat="1" ht="14.25" customHeight="1">
      <c r="A20" s="163">
        <v>14</v>
      </c>
      <c r="B20" s="182" t="s">
        <v>753</v>
      </c>
      <c r="C20" s="195" t="s">
        <v>453</v>
      </c>
      <c r="D20" s="196" t="s">
        <v>394</v>
      </c>
      <c r="E20" s="197" t="s">
        <v>12</v>
      </c>
      <c r="F20" s="198" t="s">
        <v>259</v>
      </c>
      <c r="G20" s="199" t="s">
        <v>17</v>
      </c>
      <c r="H20" s="203" t="s">
        <v>165</v>
      </c>
      <c r="I20" s="190">
        <v>8.3</v>
      </c>
      <c r="J20" s="205" t="str">
        <f t="shared" si="1"/>
        <v>B+</v>
      </c>
      <c r="K20" s="205">
        <f t="shared" si="2"/>
        <v>3.5</v>
      </c>
      <c r="L20" s="190">
        <v>6.5</v>
      </c>
      <c r="M20" s="205" t="str">
        <f t="shared" si="3"/>
        <v>C+</v>
      </c>
      <c r="N20" s="205">
        <f t="shared" si="4"/>
        <v>2.5</v>
      </c>
      <c r="O20" s="261">
        <f t="shared" si="5"/>
        <v>2.9</v>
      </c>
      <c r="P20" s="204"/>
      <c r="Q20" s="202">
        <f t="shared" si="0"/>
      </c>
    </row>
    <row r="21" spans="1:17" s="98" customFormat="1" ht="14.25" customHeight="1">
      <c r="A21" s="163">
        <v>15</v>
      </c>
      <c r="B21" s="182" t="s">
        <v>754</v>
      </c>
      <c r="C21" s="195" t="s">
        <v>124</v>
      </c>
      <c r="D21" s="196" t="s">
        <v>63</v>
      </c>
      <c r="E21" s="197" t="s">
        <v>12</v>
      </c>
      <c r="F21" s="198">
        <v>34534</v>
      </c>
      <c r="G21" s="199" t="s">
        <v>33</v>
      </c>
      <c r="H21" s="200" t="s">
        <v>165</v>
      </c>
      <c r="I21" s="190">
        <v>7.5</v>
      </c>
      <c r="J21" s="192" t="str">
        <f t="shared" si="1"/>
        <v>B</v>
      </c>
      <c r="K21" s="192">
        <f t="shared" si="2"/>
        <v>3</v>
      </c>
      <c r="L21" s="190">
        <v>5</v>
      </c>
      <c r="M21" s="192" t="str">
        <f t="shared" si="3"/>
        <v>D+</v>
      </c>
      <c r="N21" s="192">
        <f t="shared" si="4"/>
        <v>1.5</v>
      </c>
      <c r="O21" s="261">
        <f t="shared" si="5"/>
        <v>2.1</v>
      </c>
      <c r="P21" s="201"/>
      <c r="Q21" s="202">
        <f t="shared" si="0"/>
      </c>
    </row>
    <row r="22" spans="1:17" s="98" customFormat="1" ht="14.25" customHeight="1">
      <c r="A22" s="163">
        <v>16</v>
      </c>
      <c r="B22" s="182" t="s">
        <v>755</v>
      </c>
      <c r="C22" s="195" t="s">
        <v>16</v>
      </c>
      <c r="D22" s="196" t="s">
        <v>61</v>
      </c>
      <c r="E22" s="197" t="s">
        <v>12</v>
      </c>
      <c r="F22" s="198">
        <v>34972</v>
      </c>
      <c r="G22" s="199" t="s">
        <v>281</v>
      </c>
      <c r="H22" s="200" t="s">
        <v>165</v>
      </c>
      <c r="I22" s="190"/>
      <c r="J22" s="192"/>
      <c r="K22" s="192"/>
      <c r="L22" s="190"/>
      <c r="M22" s="192"/>
      <c r="N22" s="192"/>
      <c r="O22" s="261"/>
      <c r="P22" s="201"/>
      <c r="Q22" s="202" t="s">
        <v>1525</v>
      </c>
    </row>
    <row r="23" spans="1:17" s="98" customFormat="1" ht="14.25" customHeight="1">
      <c r="A23" s="163">
        <v>17</v>
      </c>
      <c r="B23" s="182" t="s">
        <v>756</v>
      </c>
      <c r="C23" s="195" t="s">
        <v>299</v>
      </c>
      <c r="D23" s="196" t="s">
        <v>58</v>
      </c>
      <c r="E23" s="197" t="s">
        <v>12</v>
      </c>
      <c r="F23" s="198">
        <v>34495</v>
      </c>
      <c r="G23" s="199" t="s">
        <v>281</v>
      </c>
      <c r="H23" s="200" t="s">
        <v>165</v>
      </c>
      <c r="I23" s="190">
        <v>6.3</v>
      </c>
      <c r="J23" s="192" t="str">
        <f t="shared" si="1"/>
        <v>C</v>
      </c>
      <c r="K23" s="192">
        <f t="shared" si="2"/>
        <v>2</v>
      </c>
      <c r="L23" s="190">
        <v>6</v>
      </c>
      <c r="M23" s="192" t="str">
        <f t="shared" si="3"/>
        <v>C</v>
      </c>
      <c r="N23" s="192">
        <f t="shared" si="4"/>
        <v>2</v>
      </c>
      <c r="O23" s="261">
        <f t="shared" si="5"/>
        <v>2</v>
      </c>
      <c r="P23" s="201"/>
      <c r="Q23" s="202">
        <f t="shared" si="0"/>
      </c>
    </row>
    <row r="24" spans="1:17" s="98" customFormat="1" ht="14.25" customHeight="1">
      <c r="A24" s="163">
        <v>18</v>
      </c>
      <c r="B24" s="182" t="s">
        <v>757</v>
      </c>
      <c r="C24" s="195" t="s">
        <v>101</v>
      </c>
      <c r="D24" s="196" t="s">
        <v>58</v>
      </c>
      <c r="E24" s="197" t="s">
        <v>12</v>
      </c>
      <c r="F24" s="198" t="s">
        <v>502</v>
      </c>
      <c r="G24" s="199" t="s">
        <v>15</v>
      </c>
      <c r="H24" s="200" t="s">
        <v>165</v>
      </c>
      <c r="I24" s="190">
        <v>7.3</v>
      </c>
      <c r="J24" s="192" t="str">
        <f t="shared" si="1"/>
        <v>B</v>
      </c>
      <c r="K24" s="192">
        <f t="shared" si="2"/>
        <v>3</v>
      </c>
      <c r="L24" s="190">
        <v>7</v>
      </c>
      <c r="M24" s="192" t="str">
        <f t="shared" si="3"/>
        <v>B</v>
      </c>
      <c r="N24" s="192">
        <f t="shared" si="4"/>
        <v>3</v>
      </c>
      <c r="O24" s="261">
        <f t="shared" si="5"/>
        <v>3</v>
      </c>
      <c r="P24" s="201"/>
      <c r="Q24" s="202">
        <f t="shared" si="0"/>
      </c>
    </row>
    <row r="25" spans="1:17" s="98" customFormat="1" ht="14.25" customHeight="1">
      <c r="A25" s="163">
        <v>19</v>
      </c>
      <c r="B25" s="182" t="s">
        <v>758</v>
      </c>
      <c r="C25" s="195" t="s">
        <v>26</v>
      </c>
      <c r="D25" s="196" t="s">
        <v>58</v>
      </c>
      <c r="E25" s="197" t="s">
        <v>12</v>
      </c>
      <c r="F25" s="198">
        <v>34833</v>
      </c>
      <c r="G25" s="199" t="s">
        <v>13</v>
      </c>
      <c r="H25" s="200" t="s">
        <v>165</v>
      </c>
      <c r="I25" s="190">
        <v>7.3</v>
      </c>
      <c r="J25" s="192" t="str">
        <f t="shared" si="1"/>
        <v>B</v>
      </c>
      <c r="K25" s="192">
        <f t="shared" si="2"/>
        <v>3</v>
      </c>
      <c r="L25" s="190">
        <v>6</v>
      </c>
      <c r="M25" s="192" t="str">
        <f t="shared" si="3"/>
        <v>C</v>
      </c>
      <c r="N25" s="192">
        <f t="shared" si="4"/>
        <v>2</v>
      </c>
      <c r="O25" s="261">
        <f t="shared" si="5"/>
        <v>2.4</v>
      </c>
      <c r="P25" s="201"/>
      <c r="Q25" s="202">
        <f t="shared" si="0"/>
      </c>
    </row>
    <row r="26" spans="1:17" s="98" customFormat="1" ht="14.25" customHeight="1">
      <c r="A26" s="163">
        <v>20</v>
      </c>
      <c r="B26" s="182" t="s">
        <v>759</v>
      </c>
      <c r="C26" s="195" t="s">
        <v>504</v>
      </c>
      <c r="D26" s="196" t="s">
        <v>54</v>
      </c>
      <c r="E26" s="197" t="s">
        <v>12</v>
      </c>
      <c r="F26" s="198">
        <v>34861</v>
      </c>
      <c r="G26" s="199" t="s">
        <v>205</v>
      </c>
      <c r="H26" s="200" t="s">
        <v>165</v>
      </c>
      <c r="I26" s="190">
        <v>7.3</v>
      </c>
      <c r="J26" s="192" t="str">
        <f t="shared" si="1"/>
        <v>B</v>
      </c>
      <c r="K26" s="192">
        <f t="shared" si="2"/>
        <v>3</v>
      </c>
      <c r="L26" s="190">
        <v>7</v>
      </c>
      <c r="M26" s="192" t="str">
        <f t="shared" si="3"/>
        <v>B</v>
      </c>
      <c r="N26" s="192">
        <f t="shared" si="4"/>
        <v>3</v>
      </c>
      <c r="O26" s="261">
        <f t="shared" si="5"/>
        <v>3</v>
      </c>
      <c r="P26" s="201"/>
      <c r="Q26" s="202">
        <f t="shared" si="0"/>
      </c>
    </row>
    <row r="27" spans="1:17" s="98" customFormat="1" ht="14.25" customHeight="1">
      <c r="A27" s="163">
        <v>21</v>
      </c>
      <c r="B27" s="182" t="s">
        <v>760</v>
      </c>
      <c r="C27" s="195" t="s">
        <v>505</v>
      </c>
      <c r="D27" s="196" t="s">
        <v>51</v>
      </c>
      <c r="E27" s="197" t="s">
        <v>12</v>
      </c>
      <c r="F27" s="198">
        <v>34396</v>
      </c>
      <c r="G27" s="199" t="s">
        <v>15</v>
      </c>
      <c r="H27" s="200" t="s">
        <v>165</v>
      </c>
      <c r="I27" s="190">
        <v>7.3</v>
      </c>
      <c r="J27" s="192" t="str">
        <f t="shared" si="1"/>
        <v>B</v>
      </c>
      <c r="K27" s="192">
        <f t="shared" si="2"/>
        <v>3</v>
      </c>
      <c r="L27" s="190">
        <v>6.5</v>
      </c>
      <c r="M27" s="192" t="str">
        <f t="shared" si="3"/>
        <v>C+</v>
      </c>
      <c r="N27" s="192">
        <f t="shared" si="4"/>
        <v>2.5</v>
      </c>
      <c r="O27" s="261">
        <f t="shared" si="5"/>
        <v>2.7</v>
      </c>
      <c r="P27" s="201"/>
      <c r="Q27" s="202">
        <f t="shared" si="0"/>
      </c>
    </row>
    <row r="28" spans="1:17" s="98" customFormat="1" ht="14.25" customHeight="1">
      <c r="A28" s="163">
        <v>22</v>
      </c>
      <c r="B28" s="182" t="s">
        <v>761</v>
      </c>
      <c r="C28" s="195" t="s">
        <v>16</v>
      </c>
      <c r="D28" s="196" t="s">
        <v>131</v>
      </c>
      <c r="E28" s="197" t="s">
        <v>12</v>
      </c>
      <c r="F28" s="198" t="s">
        <v>506</v>
      </c>
      <c r="G28" s="199" t="s">
        <v>205</v>
      </c>
      <c r="H28" s="200" t="s">
        <v>165</v>
      </c>
      <c r="I28" s="190">
        <v>7</v>
      </c>
      <c r="J28" s="192" t="str">
        <f t="shared" si="1"/>
        <v>B</v>
      </c>
      <c r="K28" s="192">
        <f t="shared" si="2"/>
        <v>3</v>
      </c>
      <c r="L28" s="190">
        <v>5.5</v>
      </c>
      <c r="M28" s="192" t="str">
        <f t="shared" si="3"/>
        <v>C</v>
      </c>
      <c r="N28" s="192">
        <f t="shared" si="4"/>
        <v>2</v>
      </c>
      <c r="O28" s="261">
        <f t="shared" si="5"/>
        <v>2.4</v>
      </c>
      <c r="P28" s="201"/>
      <c r="Q28" s="202">
        <f t="shared" si="0"/>
      </c>
    </row>
    <row r="29" spans="1:17" s="98" customFormat="1" ht="14.25" customHeight="1">
      <c r="A29" s="163">
        <v>23</v>
      </c>
      <c r="B29" s="182" t="s">
        <v>762</v>
      </c>
      <c r="C29" s="195" t="s">
        <v>152</v>
      </c>
      <c r="D29" s="196" t="s">
        <v>131</v>
      </c>
      <c r="E29" s="197" t="s">
        <v>12</v>
      </c>
      <c r="F29" s="198">
        <v>34859</v>
      </c>
      <c r="G29" s="199" t="s">
        <v>13</v>
      </c>
      <c r="H29" s="200" t="s">
        <v>165</v>
      </c>
      <c r="I29" s="190">
        <v>6.8</v>
      </c>
      <c r="J29" s="192" t="str">
        <f t="shared" si="1"/>
        <v>C+</v>
      </c>
      <c r="K29" s="192">
        <f t="shared" si="2"/>
        <v>2.5</v>
      </c>
      <c r="L29" s="190">
        <v>7.5</v>
      </c>
      <c r="M29" s="192" t="str">
        <f t="shared" si="3"/>
        <v>B</v>
      </c>
      <c r="N29" s="192">
        <f t="shared" si="4"/>
        <v>3</v>
      </c>
      <c r="O29" s="261">
        <f t="shared" si="5"/>
        <v>2.8</v>
      </c>
      <c r="P29" s="201"/>
      <c r="Q29" s="202">
        <f t="shared" si="0"/>
      </c>
    </row>
    <row r="30" spans="1:17" s="98" customFormat="1" ht="14.25" customHeight="1">
      <c r="A30" s="163">
        <v>24</v>
      </c>
      <c r="B30" s="182" t="s">
        <v>763</v>
      </c>
      <c r="C30" s="195" t="s">
        <v>507</v>
      </c>
      <c r="D30" s="196" t="s">
        <v>45</v>
      </c>
      <c r="E30" s="197" t="s">
        <v>12</v>
      </c>
      <c r="F30" s="198">
        <v>34779</v>
      </c>
      <c r="G30" s="199" t="s">
        <v>15</v>
      </c>
      <c r="H30" s="200" t="s">
        <v>165</v>
      </c>
      <c r="I30" s="190">
        <v>6.8</v>
      </c>
      <c r="J30" s="192" t="str">
        <f t="shared" si="1"/>
        <v>C+</v>
      </c>
      <c r="K30" s="192">
        <f t="shared" si="2"/>
        <v>2.5</v>
      </c>
      <c r="L30" s="190">
        <v>6.5</v>
      </c>
      <c r="M30" s="192" t="str">
        <f t="shared" si="3"/>
        <v>C+</v>
      </c>
      <c r="N30" s="192">
        <f t="shared" si="4"/>
        <v>2.5</v>
      </c>
      <c r="O30" s="261">
        <f t="shared" si="5"/>
        <v>2.5</v>
      </c>
      <c r="P30" s="201"/>
      <c r="Q30" s="202">
        <f t="shared" si="0"/>
      </c>
    </row>
    <row r="31" spans="1:17" s="98" customFormat="1" ht="14.25" customHeight="1">
      <c r="A31" s="163">
        <v>25</v>
      </c>
      <c r="B31" s="182" t="s">
        <v>764</v>
      </c>
      <c r="C31" s="195" t="s">
        <v>467</v>
      </c>
      <c r="D31" s="196" t="s">
        <v>189</v>
      </c>
      <c r="E31" s="197" t="s">
        <v>12</v>
      </c>
      <c r="F31" s="198" t="s">
        <v>199</v>
      </c>
      <c r="G31" s="199" t="s">
        <v>205</v>
      </c>
      <c r="H31" s="200" t="s">
        <v>165</v>
      </c>
      <c r="I31" s="190">
        <v>7.3</v>
      </c>
      <c r="J31" s="192" t="str">
        <f t="shared" si="1"/>
        <v>B</v>
      </c>
      <c r="K31" s="192">
        <f t="shared" si="2"/>
        <v>3</v>
      </c>
      <c r="L31" s="190">
        <v>5.5</v>
      </c>
      <c r="M31" s="192" t="str">
        <f t="shared" si="3"/>
        <v>C</v>
      </c>
      <c r="N31" s="192">
        <f t="shared" si="4"/>
        <v>2</v>
      </c>
      <c r="O31" s="261">
        <f t="shared" si="5"/>
        <v>2.4</v>
      </c>
      <c r="P31" s="201"/>
      <c r="Q31" s="202">
        <f t="shared" si="0"/>
      </c>
    </row>
    <row r="32" spans="1:17" s="98" customFormat="1" ht="14.25" customHeight="1">
      <c r="A32" s="163">
        <v>26</v>
      </c>
      <c r="B32" s="182" t="s">
        <v>765</v>
      </c>
      <c r="C32" s="195" t="s">
        <v>16</v>
      </c>
      <c r="D32" s="196" t="s">
        <v>189</v>
      </c>
      <c r="E32" s="197" t="s">
        <v>12</v>
      </c>
      <c r="F32" s="198" t="s">
        <v>178</v>
      </c>
      <c r="G32" s="199" t="s">
        <v>281</v>
      </c>
      <c r="H32" s="200" t="s">
        <v>165</v>
      </c>
      <c r="I32" s="190"/>
      <c r="J32" s="192"/>
      <c r="K32" s="192"/>
      <c r="L32" s="190"/>
      <c r="M32" s="192"/>
      <c r="N32" s="192"/>
      <c r="O32" s="261"/>
      <c r="P32" s="201"/>
      <c r="Q32" s="202" t="s">
        <v>1525</v>
      </c>
    </row>
    <row r="33" spans="1:17" s="98" customFormat="1" ht="14.25" customHeight="1">
      <c r="A33" s="163">
        <v>27</v>
      </c>
      <c r="B33" s="182" t="s">
        <v>766</v>
      </c>
      <c r="C33" s="195" t="s">
        <v>299</v>
      </c>
      <c r="D33" s="196" t="s">
        <v>134</v>
      </c>
      <c r="E33" s="197" t="s">
        <v>12</v>
      </c>
      <c r="F33" s="198">
        <v>34856</v>
      </c>
      <c r="G33" s="199" t="s">
        <v>13</v>
      </c>
      <c r="H33" s="200" t="s">
        <v>165</v>
      </c>
      <c r="I33" s="190">
        <v>7.3</v>
      </c>
      <c r="J33" s="192" t="str">
        <f t="shared" si="1"/>
        <v>B</v>
      </c>
      <c r="K33" s="192">
        <f t="shared" si="2"/>
        <v>3</v>
      </c>
      <c r="L33" s="190">
        <v>5.5</v>
      </c>
      <c r="M33" s="192" t="str">
        <f t="shared" si="3"/>
        <v>C</v>
      </c>
      <c r="N33" s="192">
        <f t="shared" si="4"/>
        <v>2</v>
      </c>
      <c r="O33" s="261">
        <f t="shared" si="5"/>
        <v>2.4</v>
      </c>
      <c r="P33" s="201"/>
      <c r="Q33" s="202">
        <f t="shared" si="0"/>
      </c>
    </row>
    <row r="34" spans="1:17" s="98" customFormat="1" ht="14.25" customHeight="1">
      <c r="A34" s="163">
        <v>28</v>
      </c>
      <c r="B34" s="182" t="s">
        <v>767</v>
      </c>
      <c r="C34" s="195" t="s">
        <v>283</v>
      </c>
      <c r="D34" s="196" t="s">
        <v>29</v>
      </c>
      <c r="E34" s="197" t="s">
        <v>12</v>
      </c>
      <c r="F34" s="198">
        <v>34596</v>
      </c>
      <c r="G34" s="199" t="s">
        <v>33</v>
      </c>
      <c r="H34" s="200" t="s">
        <v>165</v>
      </c>
      <c r="I34" s="190">
        <v>6.8</v>
      </c>
      <c r="J34" s="201" t="str">
        <f t="shared" si="1"/>
        <v>C+</v>
      </c>
      <c r="K34" s="201">
        <f t="shared" si="2"/>
        <v>2.5</v>
      </c>
      <c r="L34" s="190">
        <v>7</v>
      </c>
      <c r="M34" s="201" t="str">
        <f t="shared" si="3"/>
        <v>B</v>
      </c>
      <c r="N34" s="201">
        <f t="shared" si="4"/>
        <v>3</v>
      </c>
      <c r="O34" s="261">
        <f t="shared" si="5"/>
        <v>2.8</v>
      </c>
      <c r="P34" s="201"/>
      <c r="Q34" s="202">
        <f t="shared" si="0"/>
      </c>
    </row>
    <row r="35" spans="1:17" s="98" customFormat="1" ht="14.25" customHeight="1">
      <c r="A35" s="163">
        <v>29</v>
      </c>
      <c r="B35" s="182" t="s">
        <v>768</v>
      </c>
      <c r="C35" s="195" t="s">
        <v>16</v>
      </c>
      <c r="D35" s="196" t="s">
        <v>682</v>
      </c>
      <c r="E35" s="197" t="s">
        <v>12</v>
      </c>
      <c r="F35" s="198" t="s">
        <v>122</v>
      </c>
      <c r="G35" s="199" t="s">
        <v>15</v>
      </c>
      <c r="H35" s="200" t="s">
        <v>165</v>
      </c>
      <c r="I35" s="190">
        <v>7.8</v>
      </c>
      <c r="J35" s="201" t="str">
        <f t="shared" si="1"/>
        <v>B</v>
      </c>
      <c r="K35" s="201">
        <f t="shared" si="2"/>
        <v>3</v>
      </c>
      <c r="L35" s="190">
        <v>7</v>
      </c>
      <c r="M35" s="201" t="str">
        <f t="shared" si="3"/>
        <v>B</v>
      </c>
      <c r="N35" s="201">
        <f t="shared" si="4"/>
        <v>3</v>
      </c>
      <c r="O35" s="261">
        <f t="shared" si="5"/>
        <v>3</v>
      </c>
      <c r="P35" s="201"/>
      <c r="Q35" s="202">
        <f t="shared" si="0"/>
      </c>
    </row>
    <row r="36" spans="1:17" s="98" customFormat="1" ht="14.25" customHeight="1">
      <c r="A36" s="163">
        <v>30</v>
      </c>
      <c r="B36" s="182" t="s">
        <v>769</v>
      </c>
      <c r="C36" s="195" t="s">
        <v>136</v>
      </c>
      <c r="D36" s="196" t="s">
        <v>137</v>
      </c>
      <c r="E36" s="197" t="s">
        <v>12</v>
      </c>
      <c r="F36" s="198" t="s">
        <v>154</v>
      </c>
      <c r="G36" s="199" t="s">
        <v>416</v>
      </c>
      <c r="H36" s="200" t="s">
        <v>165</v>
      </c>
      <c r="I36" s="190">
        <v>6</v>
      </c>
      <c r="J36" s="201" t="str">
        <f t="shared" si="1"/>
        <v>C</v>
      </c>
      <c r="K36" s="201">
        <f t="shared" si="2"/>
        <v>2</v>
      </c>
      <c r="L36" s="190">
        <v>5</v>
      </c>
      <c r="M36" s="201" t="str">
        <f t="shared" si="3"/>
        <v>D+</v>
      </c>
      <c r="N36" s="201">
        <f t="shared" si="4"/>
        <v>1.5</v>
      </c>
      <c r="O36" s="261">
        <f t="shared" si="5"/>
        <v>1.7</v>
      </c>
      <c r="P36" s="201"/>
      <c r="Q36" s="202">
        <f t="shared" si="0"/>
      </c>
    </row>
    <row r="37" spans="1:17" s="98" customFormat="1" ht="14.25" customHeight="1">
      <c r="A37" s="163">
        <v>31</v>
      </c>
      <c r="B37" s="206" t="s">
        <v>770</v>
      </c>
      <c r="C37" s="195" t="s">
        <v>260</v>
      </c>
      <c r="D37" s="196" t="s">
        <v>683</v>
      </c>
      <c r="E37" s="197" t="s">
        <v>12</v>
      </c>
      <c r="F37" s="198" t="s">
        <v>508</v>
      </c>
      <c r="G37" s="199" t="s">
        <v>509</v>
      </c>
      <c r="H37" s="200" t="s">
        <v>165</v>
      </c>
      <c r="I37" s="207">
        <v>7.8</v>
      </c>
      <c r="J37" s="201" t="str">
        <f t="shared" si="1"/>
        <v>B</v>
      </c>
      <c r="K37" s="201">
        <f t="shared" si="2"/>
        <v>3</v>
      </c>
      <c r="L37" s="207">
        <v>5</v>
      </c>
      <c r="M37" s="201" t="str">
        <f t="shared" si="3"/>
        <v>D+</v>
      </c>
      <c r="N37" s="201">
        <f t="shared" si="4"/>
        <v>1.5</v>
      </c>
      <c r="O37" s="261">
        <f t="shared" si="5"/>
        <v>2.1</v>
      </c>
      <c r="P37" s="201"/>
      <c r="Q37" s="283">
        <f t="shared" si="0"/>
      </c>
    </row>
    <row r="38" spans="1:17" s="100" customFormat="1" ht="14.25" customHeight="1">
      <c r="A38" s="176">
        <v>32</v>
      </c>
      <c r="B38" s="364" t="s">
        <v>771</v>
      </c>
      <c r="C38" s="209" t="s">
        <v>684</v>
      </c>
      <c r="D38" s="210" t="s">
        <v>139</v>
      </c>
      <c r="E38" s="211" t="s">
        <v>12</v>
      </c>
      <c r="F38" s="212">
        <v>34963</v>
      </c>
      <c r="G38" s="213" t="s">
        <v>15</v>
      </c>
      <c r="H38" s="214" t="s">
        <v>165</v>
      </c>
      <c r="I38" s="216">
        <v>7.8</v>
      </c>
      <c r="J38" s="215" t="str">
        <f t="shared" si="1"/>
        <v>B</v>
      </c>
      <c r="K38" s="215">
        <f t="shared" si="2"/>
        <v>3</v>
      </c>
      <c r="L38" s="216">
        <v>6.5</v>
      </c>
      <c r="M38" s="215" t="str">
        <f t="shared" si="3"/>
        <v>C+</v>
      </c>
      <c r="N38" s="215">
        <f t="shared" si="4"/>
        <v>2.5</v>
      </c>
      <c r="O38" s="269">
        <f t="shared" si="5"/>
        <v>2.7</v>
      </c>
      <c r="P38" s="215"/>
      <c r="Q38" s="293">
        <f t="shared" si="0"/>
      </c>
    </row>
    <row r="39" spans="1:17" s="94" customFormat="1" ht="14.25" customHeight="1">
      <c r="A39" s="266">
        <v>33</v>
      </c>
      <c r="B39" s="182" t="s">
        <v>772</v>
      </c>
      <c r="C39" s="217" t="s">
        <v>510</v>
      </c>
      <c r="D39" s="218" t="s">
        <v>24</v>
      </c>
      <c r="E39" s="219" t="s">
        <v>12</v>
      </c>
      <c r="F39" s="220">
        <v>34759</v>
      </c>
      <c r="G39" s="221" t="s">
        <v>15</v>
      </c>
      <c r="H39" s="222" t="s">
        <v>165</v>
      </c>
      <c r="I39" s="190">
        <v>7.3</v>
      </c>
      <c r="J39" s="192" t="str">
        <f t="shared" si="1"/>
        <v>B</v>
      </c>
      <c r="K39" s="192">
        <f t="shared" si="2"/>
        <v>3</v>
      </c>
      <c r="L39" s="190">
        <v>5.5</v>
      </c>
      <c r="M39" s="192" t="str">
        <f t="shared" si="3"/>
        <v>C</v>
      </c>
      <c r="N39" s="192">
        <f t="shared" si="4"/>
        <v>2</v>
      </c>
      <c r="O39" s="344">
        <f t="shared" si="5"/>
        <v>2.4</v>
      </c>
      <c r="P39" s="192"/>
      <c r="Q39" s="202">
        <f aca="true" t="shared" si="6" ref="Q39:Q61">IF(COUNTIF(I39:N39,"F")+COUNTIF(I39:N39,"F+")&gt;0,"TL "&amp;COUNTIF(I39:N39,"F")+COUNTIF(I39:N39,"F+")&amp;" HP","")</f>
      </c>
    </row>
    <row r="40" spans="1:17" s="98" customFormat="1" ht="14.25" customHeight="1">
      <c r="A40" s="163">
        <v>34</v>
      </c>
      <c r="B40" s="182" t="s">
        <v>773</v>
      </c>
      <c r="C40" s="195" t="s">
        <v>685</v>
      </c>
      <c r="D40" s="196" t="s">
        <v>352</v>
      </c>
      <c r="E40" s="197" t="s">
        <v>12</v>
      </c>
      <c r="F40" s="198" t="s">
        <v>695</v>
      </c>
      <c r="G40" s="199" t="s">
        <v>238</v>
      </c>
      <c r="H40" s="200" t="s">
        <v>165</v>
      </c>
      <c r="I40" s="190">
        <v>7.3</v>
      </c>
      <c r="J40" s="201" t="str">
        <f t="shared" si="1"/>
        <v>B</v>
      </c>
      <c r="K40" s="201">
        <f t="shared" si="2"/>
        <v>3</v>
      </c>
      <c r="L40" s="190">
        <v>6</v>
      </c>
      <c r="M40" s="201" t="str">
        <f t="shared" si="3"/>
        <v>C</v>
      </c>
      <c r="N40" s="201">
        <f t="shared" si="4"/>
        <v>2</v>
      </c>
      <c r="O40" s="261">
        <f t="shared" si="5"/>
        <v>2.4</v>
      </c>
      <c r="P40" s="201"/>
      <c r="Q40" s="202">
        <f t="shared" si="6"/>
      </c>
    </row>
    <row r="41" spans="1:17" s="98" customFormat="1" ht="14.25" customHeight="1">
      <c r="A41" s="163">
        <v>35</v>
      </c>
      <c r="B41" s="182" t="s">
        <v>1561</v>
      </c>
      <c r="C41" s="195" t="s">
        <v>686</v>
      </c>
      <c r="D41" s="196" t="s">
        <v>353</v>
      </c>
      <c r="E41" s="197" t="s">
        <v>12</v>
      </c>
      <c r="F41" s="198">
        <v>34866</v>
      </c>
      <c r="G41" s="199" t="s">
        <v>33</v>
      </c>
      <c r="H41" s="200" t="s">
        <v>165</v>
      </c>
      <c r="I41" s="190">
        <v>7</v>
      </c>
      <c r="J41" s="201" t="str">
        <f t="shared" si="1"/>
        <v>B</v>
      </c>
      <c r="K41" s="201">
        <f t="shared" si="2"/>
        <v>3</v>
      </c>
      <c r="L41" s="190">
        <v>6.3</v>
      </c>
      <c r="M41" s="201" t="str">
        <f t="shared" si="3"/>
        <v>C</v>
      </c>
      <c r="N41" s="201">
        <f t="shared" si="4"/>
        <v>2</v>
      </c>
      <c r="O41" s="261">
        <f t="shared" si="5"/>
        <v>2.4</v>
      </c>
      <c r="P41" s="201"/>
      <c r="Q41" s="202">
        <f t="shared" si="6"/>
      </c>
    </row>
    <row r="42" spans="1:17" s="98" customFormat="1" ht="14.25" customHeight="1">
      <c r="A42" s="163">
        <v>36</v>
      </c>
      <c r="B42" s="182" t="s">
        <v>1562</v>
      </c>
      <c r="C42" s="195" t="s">
        <v>687</v>
      </c>
      <c r="D42" s="196" t="s">
        <v>106</v>
      </c>
      <c r="E42" s="197" t="s">
        <v>12</v>
      </c>
      <c r="F42" s="198">
        <v>34878</v>
      </c>
      <c r="G42" s="199" t="s">
        <v>15</v>
      </c>
      <c r="H42" s="200" t="s">
        <v>165</v>
      </c>
      <c r="I42" s="190">
        <v>7.5</v>
      </c>
      <c r="J42" s="201" t="str">
        <f t="shared" si="1"/>
        <v>B</v>
      </c>
      <c r="K42" s="201">
        <f t="shared" si="2"/>
        <v>3</v>
      </c>
      <c r="L42" s="190">
        <v>6.8</v>
      </c>
      <c r="M42" s="201" t="str">
        <f t="shared" si="3"/>
        <v>C+</v>
      </c>
      <c r="N42" s="201">
        <f t="shared" si="4"/>
        <v>2.5</v>
      </c>
      <c r="O42" s="261">
        <f t="shared" si="5"/>
        <v>2.7</v>
      </c>
      <c r="P42" s="201"/>
      <c r="Q42" s="202">
        <f t="shared" si="6"/>
      </c>
    </row>
    <row r="43" spans="1:17" s="98" customFormat="1" ht="14.25" customHeight="1">
      <c r="A43" s="163">
        <v>37</v>
      </c>
      <c r="B43" s="182" t="s">
        <v>774</v>
      </c>
      <c r="C43" s="195" t="s">
        <v>688</v>
      </c>
      <c r="D43" s="196" t="s">
        <v>108</v>
      </c>
      <c r="E43" s="197" t="s">
        <v>12</v>
      </c>
      <c r="F43" s="198" t="s">
        <v>696</v>
      </c>
      <c r="G43" s="199" t="s">
        <v>13</v>
      </c>
      <c r="H43" s="200" t="s">
        <v>165</v>
      </c>
      <c r="I43" s="190">
        <v>7.3</v>
      </c>
      <c r="J43" s="201" t="str">
        <f t="shared" si="1"/>
        <v>B</v>
      </c>
      <c r="K43" s="201">
        <f t="shared" si="2"/>
        <v>3</v>
      </c>
      <c r="L43" s="190">
        <v>5.5</v>
      </c>
      <c r="M43" s="201" t="str">
        <f t="shared" si="3"/>
        <v>C</v>
      </c>
      <c r="N43" s="201">
        <f t="shared" si="4"/>
        <v>2</v>
      </c>
      <c r="O43" s="261">
        <f t="shared" si="5"/>
        <v>2.4</v>
      </c>
      <c r="P43" s="201"/>
      <c r="Q43" s="202">
        <f t="shared" si="6"/>
      </c>
    </row>
    <row r="44" spans="1:17" s="98" customFormat="1" ht="14.25" customHeight="1">
      <c r="A44" s="163">
        <v>38</v>
      </c>
      <c r="B44" s="182" t="s">
        <v>775</v>
      </c>
      <c r="C44" s="195" t="s">
        <v>260</v>
      </c>
      <c r="D44" s="196" t="s">
        <v>237</v>
      </c>
      <c r="E44" s="197" t="s">
        <v>12</v>
      </c>
      <c r="F44" s="198">
        <v>34573</v>
      </c>
      <c r="G44" s="199" t="s">
        <v>33</v>
      </c>
      <c r="H44" s="200" t="s">
        <v>165</v>
      </c>
      <c r="I44" s="190">
        <v>6.8</v>
      </c>
      <c r="J44" s="201" t="str">
        <f t="shared" si="1"/>
        <v>C+</v>
      </c>
      <c r="K44" s="201">
        <f t="shared" si="2"/>
        <v>2.5</v>
      </c>
      <c r="L44" s="190">
        <v>5</v>
      </c>
      <c r="M44" s="201" t="str">
        <f t="shared" si="3"/>
        <v>D+</v>
      </c>
      <c r="N44" s="201">
        <f t="shared" si="4"/>
        <v>1.5</v>
      </c>
      <c r="O44" s="261">
        <f t="shared" si="5"/>
        <v>1.9</v>
      </c>
      <c r="P44" s="201"/>
      <c r="Q44" s="202">
        <f t="shared" si="6"/>
      </c>
    </row>
    <row r="45" spans="1:17" s="98" customFormat="1" ht="14.25" customHeight="1">
      <c r="A45" s="163">
        <v>39</v>
      </c>
      <c r="B45" s="182" t="s">
        <v>776</v>
      </c>
      <c r="C45" s="195" t="s">
        <v>689</v>
      </c>
      <c r="D45" s="196" t="s">
        <v>149</v>
      </c>
      <c r="E45" s="197" t="s">
        <v>12</v>
      </c>
      <c r="F45" s="198" t="s">
        <v>456</v>
      </c>
      <c r="G45" s="199" t="s">
        <v>33</v>
      </c>
      <c r="H45" s="200" t="s">
        <v>165</v>
      </c>
      <c r="I45" s="190">
        <v>6</v>
      </c>
      <c r="J45" s="201" t="str">
        <f t="shared" si="1"/>
        <v>C</v>
      </c>
      <c r="K45" s="201">
        <f t="shared" si="2"/>
        <v>2</v>
      </c>
      <c r="L45" s="190">
        <v>5.5</v>
      </c>
      <c r="M45" s="201" t="str">
        <f t="shared" si="3"/>
        <v>C</v>
      </c>
      <c r="N45" s="201">
        <f t="shared" si="4"/>
        <v>2</v>
      </c>
      <c r="O45" s="261">
        <f t="shared" si="5"/>
        <v>2</v>
      </c>
      <c r="P45" s="201"/>
      <c r="Q45" s="202">
        <f t="shared" si="6"/>
      </c>
    </row>
    <row r="46" spans="1:17" s="98" customFormat="1" ht="14.25" customHeight="1">
      <c r="A46" s="163">
        <v>40</v>
      </c>
      <c r="B46" s="182" t="s">
        <v>1563</v>
      </c>
      <c r="C46" s="195" t="s">
        <v>146</v>
      </c>
      <c r="D46" s="196" t="s">
        <v>149</v>
      </c>
      <c r="E46" s="197" t="s">
        <v>12</v>
      </c>
      <c r="F46" s="198">
        <v>34607</v>
      </c>
      <c r="G46" s="199" t="s">
        <v>15</v>
      </c>
      <c r="H46" s="200" t="s">
        <v>165</v>
      </c>
      <c r="I46" s="190">
        <v>7.5</v>
      </c>
      <c r="J46" s="201" t="str">
        <f t="shared" si="1"/>
        <v>B</v>
      </c>
      <c r="K46" s="201">
        <f t="shared" si="2"/>
        <v>3</v>
      </c>
      <c r="L46" s="190">
        <v>7.3</v>
      </c>
      <c r="M46" s="201" t="str">
        <f t="shared" si="3"/>
        <v>B</v>
      </c>
      <c r="N46" s="201">
        <f t="shared" si="4"/>
        <v>3</v>
      </c>
      <c r="O46" s="261">
        <f t="shared" si="5"/>
        <v>3</v>
      </c>
      <c r="P46" s="201"/>
      <c r="Q46" s="202">
        <f t="shared" si="6"/>
      </c>
    </row>
    <row r="47" spans="1:17" s="98" customFormat="1" ht="14.25" customHeight="1">
      <c r="A47" s="163">
        <v>41</v>
      </c>
      <c r="B47" s="182" t="s">
        <v>777</v>
      </c>
      <c r="C47" s="195" t="s">
        <v>19</v>
      </c>
      <c r="D47" s="196" t="s">
        <v>149</v>
      </c>
      <c r="E47" s="197" t="s">
        <v>12</v>
      </c>
      <c r="F47" s="198">
        <v>34818</v>
      </c>
      <c r="G47" s="199" t="s">
        <v>509</v>
      </c>
      <c r="H47" s="200" t="s">
        <v>165</v>
      </c>
      <c r="I47" s="190">
        <v>7.3</v>
      </c>
      <c r="J47" s="201" t="str">
        <f t="shared" si="1"/>
        <v>B</v>
      </c>
      <c r="K47" s="201">
        <f t="shared" si="2"/>
        <v>3</v>
      </c>
      <c r="L47" s="190">
        <v>5.5</v>
      </c>
      <c r="M47" s="201" t="str">
        <f t="shared" si="3"/>
        <v>C</v>
      </c>
      <c r="N47" s="201">
        <f t="shared" si="4"/>
        <v>2</v>
      </c>
      <c r="O47" s="261">
        <f t="shared" si="5"/>
        <v>2.4</v>
      </c>
      <c r="P47" s="201"/>
      <c r="Q47" s="202">
        <f t="shared" si="6"/>
      </c>
    </row>
    <row r="48" spans="1:17" s="98" customFormat="1" ht="14.25" customHeight="1">
      <c r="A48" s="163">
        <v>42</v>
      </c>
      <c r="B48" s="182" t="s">
        <v>778</v>
      </c>
      <c r="C48" s="195" t="s">
        <v>23</v>
      </c>
      <c r="D48" s="196" t="s">
        <v>149</v>
      </c>
      <c r="E48" s="197" t="s">
        <v>12</v>
      </c>
      <c r="F48" s="198" t="s">
        <v>138</v>
      </c>
      <c r="G48" s="199" t="s">
        <v>460</v>
      </c>
      <c r="H48" s="200" t="s">
        <v>165</v>
      </c>
      <c r="I48" s="190">
        <v>7.5</v>
      </c>
      <c r="J48" s="201" t="str">
        <f t="shared" si="1"/>
        <v>B</v>
      </c>
      <c r="K48" s="201">
        <f t="shared" si="2"/>
        <v>3</v>
      </c>
      <c r="L48" s="190">
        <v>7.8</v>
      </c>
      <c r="M48" s="201" t="str">
        <f t="shared" si="3"/>
        <v>B</v>
      </c>
      <c r="N48" s="201">
        <f t="shared" si="4"/>
        <v>3</v>
      </c>
      <c r="O48" s="261">
        <f t="shared" si="5"/>
        <v>3</v>
      </c>
      <c r="P48" s="201"/>
      <c r="Q48" s="202">
        <f t="shared" si="6"/>
      </c>
    </row>
    <row r="49" spans="1:17" s="98" customFormat="1" ht="14.25" customHeight="1">
      <c r="A49" s="163">
        <v>43</v>
      </c>
      <c r="B49" s="182" t="s">
        <v>779</v>
      </c>
      <c r="C49" s="195" t="s">
        <v>276</v>
      </c>
      <c r="D49" s="196" t="s">
        <v>150</v>
      </c>
      <c r="E49" s="197" t="s">
        <v>12</v>
      </c>
      <c r="F49" s="198">
        <v>34945</v>
      </c>
      <c r="G49" s="199" t="s">
        <v>15</v>
      </c>
      <c r="H49" s="200" t="s">
        <v>165</v>
      </c>
      <c r="I49" s="190">
        <v>6.8</v>
      </c>
      <c r="J49" s="201" t="str">
        <f t="shared" si="1"/>
        <v>C+</v>
      </c>
      <c r="K49" s="201">
        <f t="shared" si="2"/>
        <v>2.5</v>
      </c>
      <c r="L49" s="190">
        <v>7.3</v>
      </c>
      <c r="M49" s="201" t="str">
        <f t="shared" si="3"/>
        <v>B</v>
      </c>
      <c r="N49" s="201">
        <f t="shared" si="4"/>
        <v>3</v>
      </c>
      <c r="O49" s="261">
        <f t="shared" si="5"/>
        <v>2.8</v>
      </c>
      <c r="P49" s="201"/>
      <c r="Q49" s="202">
        <f t="shared" si="6"/>
      </c>
    </row>
    <row r="50" spans="1:17" s="98" customFormat="1" ht="14.25" customHeight="1">
      <c r="A50" s="163">
        <v>44</v>
      </c>
      <c r="B50" s="182" t="s">
        <v>780</v>
      </c>
      <c r="C50" s="195" t="s">
        <v>171</v>
      </c>
      <c r="D50" s="196" t="s">
        <v>28</v>
      </c>
      <c r="E50" s="197" t="s">
        <v>12</v>
      </c>
      <c r="F50" s="198" t="s">
        <v>697</v>
      </c>
      <c r="G50" s="199" t="s">
        <v>15</v>
      </c>
      <c r="H50" s="200" t="s">
        <v>165</v>
      </c>
      <c r="I50" s="190">
        <v>7.3</v>
      </c>
      <c r="J50" s="201" t="str">
        <f t="shared" si="1"/>
        <v>B</v>
      </c>
      <c r="K50" s="201">
        <f t="shared" si="2"/>
        <v>3</v>
      </c>
      <c r="L50" s="190">
        <v>6.8</v>
      </c>
      <c r="M50" s="201" t="str">
        <f t="shared" si="3"/>
        <v>C+</v>
      </c>
      <c r="N50" s="201">
        <f t="shared" si="4"/>
        <v>2.5</v>
      </c>
      <c r="O50" s="261">
        <f t="shared" si="5"/>
        <v>2.7</v>
      </c>
      <c r="P50" s="201"/>
      <c r="Q50" s="202">
        <f t="shared" si="6"/>
      </c>
    </row>
    <row r="51" spans="1:17" s="98" customFormat="1" ht="14.25" customHeight="1">
      <c r="A51" s="163">
        <v>45</v>
      </c>
      <c r="B51" s="182" t="s">
        <v>781</v>
      </c>
      <c r="C51" s="195" t="s">
        <v>690</v>
      </c>
      <c r="D51" s="196" t="s">
        <v>512</v>
      </c>
      <c r="E51" s="197" t="s">
        <v>12</v>
      </c>
      <c r="F51" s="198" t="s">
        <v>513</v>
      </c>
      <c r="G51" s="199" t="s">
        <v>281</v>
      </c>
      <c r="H51" s="200" t="s">
        <v>165</v>
      </c>
      <c r="I51" s="190">
        <v>7.5</v>
      </c>
      <c r="J51" s="201" t="str">
        <f t="shared" si="1"/>
        <v>B</v>
      </c>
      <c r="K51" s="201">
        <f t="shared" si="2"/>
        <v>3</v>
      </c>
      <c r="L51" s="190">
        <v>7.5</v>
      </c>
      <c r="M51" s="201" t="str">
        <f t="shared" si="3"/>
        <v>B</v>
      </c>
      <c r="N51" s="201">
        <f t="shared" si="4"/>
        <v>3</v>
      </c>
      <c r="O51" s="261">
        <f t="shared" si="5"/>
        <v>3</v>
      </c>
      <c r="P51" s="201"/>
      <c r="Q51" s="202">
        <f t="shared" si="6"/>
      </c>
    </row>
    <row r="52" spans="1:17" s="98" customFormat="1" ht="14.25" customHeight="1">
      <c r="A52" s="163">
        <v>46</v>
      </c>
      <c r="B52" s="182" t="s">
        <v>782</v>
      </c>
      <c r="C52" s="195" t="s">
        <v>16</v>
      </c>
      <c r="D52" s="196" t="s">
        <v>244</v>
      </c>
      <c r="E52" s="197" t="s">
        <v>12</v>
      </c>
      <c r="F52" s="198" t="s">
        <v>698</v>
      </c>
      <c r="G52" s="199" t="s">
        <v>281</v>
      </c>
      <c r="H52" s="200" t="s">
        <v>165</v>
      </c>
      <c r="I52" s="190">
        <v>7.3</v>
      </c>
      <c r="J52" s="201" t="str">
        <f t="shared" si="1"/>
        <v>B</v>
      </c>
      <c r="K52" s="201">
        <f t="shared" si="2"/>
        <v>3</v>
      </c>
      <c r="L52" s="190">
        <v>6</v>
      </c>
      <c r="M52" s="201" t="str">
        <f t="shared" si="3"/>
        <v>C</v>
      </c>
      <c r="N52" s="201">
        <f t="shared" si="4"/>
        <v>2</v>
      </c>
      <c r="O52" s="261">
        <f t="shared" si="5"/>
        <v>2.4</v>
      </c>
      <c r="P52" s="201"/>
      <c r="Q52" s="202">
        <f t="shared" si="6"/>
      </c>
    </row>
    <row r="53" spans="1:17" s="98" customFormat="1" ht="14.25" customHeight="1">
      <c r="A53" s="163">
        <v>47</v>
      </c>
      <c r="B53" s="182" t="s">
        <v>783</v>
      </c>
      <c r="C53" s="195" t="s">
        <v>16</v>
      </c>
      <c r="D53" s="196" t="s">
        <v>244</v>
      </c>
      <c r="E53" s="197" t="s">
        <v>12</v>
      </c>
      <c r="F53" s="198" t="s">
        <v>351</v>
      </c>
      <c r="G53" s="199" t="s">
        <v>15</v>
      </c>
      <c r="H53" s="200" t="s">
        <v>165</v>
      </c>
      <c r="I53" s="190">
        <v>7</v>
      </c>
      <c r="J53" s="201" t="str">
        <f t="shared" si="1"/>
        <v>B</v>
      </c>
      <c r="K53" s="201">
        <f t="shared" si="2"/>
        <v>3</v>
      </c>
      <c r="L53" s="190">
        <v>6</v>
      </c>
      <c r="M53" s="201" t="str">
        <f t="shared" si="3"/>
        <v>C</v>
      </c>
      <c r="N53" s="201">
        <f t="shared" si="4"/>
        <v>2</v>
      </c>
      <c r="O53" s="261">
        <f t="shared" si="5"/>
        <v>2.4</v>
      </c>
      <c r="P53" s="201"/>
      <c r="Q53" s="202">
        <f t="shared" si="6"/>
      </c>
    </row>
    <row r="54" spans="1:17" s="98" customFormat="1" ht="14.25" customHeight="1">
      <c r="A54" s="163">
        <v>48</v>
      </c>
      <c r="B54" s="182" t="s">
        <v>784</v>
      </c>
      <c r="C54" s="195" t="s">
        <v>136</v>
      </c>
      <c r="D54" s="196" t="s">
        <v>121</v>
      </c>
      <c r="E54" s="197" t="s">
        <v>12</v>
      </c>
      <c r="F54" s="198">
        <v>34932</v>
      </c>
      <c r="G54" s="199" t="s">
        <v>281</v>
      </c>
      <c r="H54" s="200" t="s">
        <v>165</v>
      </c>
      <c r="I54" s="190"/>
      <c r="J54" s="201"/>
      <c r="K54" s="201"/>
      <c r="L54" s="190"/>
      <c r="M54" s="201"/>
      <c r="N54" s="201"/>
      <c r="O54" s="261"/>
      <c r="P54" s="201"/>
      <c r="Q54" s="202" t="s">
        <v>1525</v>
      </c>
    </row>
    <row r="55" spans="1:17" s="98" customFormat="1" ht="14.25" customHeight="1">
      <c r="A55" s="163">
        <v>49</v>
      </c>
      <c r="B55" s="182" t="s">
        <v>785</v>
      </c>
      <c r="C55" s="195" t="s">
        <v>16</v>
      </c>
      <c r="D55" s="196" t="s">
        <v>121</v>
      </c>
      <c r="E55" s="197" t="s">
        <v>12</v>
      </c>
      <c r="F55" s="198">
        <v>34560</v>
      </c>
      <c r="G55" s="199" t="s">
        <v>15</v>
      </c>
      <c r="H55" s="200" t="s">
        <v>165</v>
      </c>
      <c r="I55" s="190"/>
      <c r="J55" s="201"/>
      <c r="K55" s="201"/>
      <c r="L55" s="190"/>
      <c r="M55" s="201"/>
      <c r="N55" s="201"/>
      <c r="O55" s="261"/>
      <c r="P55" s="201"/>
      <c r="Q55" s="202" t="s">
        <v>1525</v>
      </c>
    </row>
    <row r="56" spans="1:17" s="98" customFormat="1" ht="14.25" customHeight="1">
      <c r="A56" s="163">
        <v>50</v>
      </c>
      <c r="B56" s="182" t="s">
        <v>786</v>
      </c>
      <c r="C56" s="195" t="s">
        <v>163</v>
      </c>
      <c r="D56" s="196" t="s">
        <v>437</v>
      </c>
      <c r="E56" s="197" t="s">
        <v>12</v>
      </c>
      <c r="F56" s="198">
        <v>34958</v>
      </c>
      <c r="G56" s="199" t="s">
        <v>281</v>
      </c>
      <c r="H56" s="200" t="s">
        <v>165</v>
      </c>
      <c r="I56" s="190">
        <v>7.8</v>
      </c>
      <c r="J56" s="201" t="str">
        <f t="shared" si="1"/>
        <v>B</v>
      </c>
      <c r="K56" s="201">
        <f t="shared" si="2"/>
        <v>3</v>
      </c>
      <c r="L56" s="190">
        <v>6.5</v>
      </c>
      <c r="M56" s="201" t="str">
        <f t="shared" si="3"/>
        <v>C+</v>
      </c>
      <c r="N56" s="201">
        <f t="shared" si="4"/>
        <v>2.5</v>
      </c>
      <c r="O56" s="261">
        <f t="shared" si="5"/>
        <v>2.7</v>
      </c>
      <c r="P56" s="201"/>
      <c r="Q56" s="202">
        <f t="shared" si="6"/>
      </c>
    </row>
    <row r="57" spans="1:17" s="98" customFormat="1" ht="14.25" customHeight="1">
      <c r="A57" s="163">
        <v>51</v>
      </c>
      <c r="B57" s="182" t="s">
        <v>787</v>
      </c>
      <c r="C57" s="195" t="s">
        <v>16</v>
      </c>
      <c r="D57" s="196" t="s">
        <v>691</v>
      </c>
      <c r="E57" s="197" t="s">
        <v>12</v>
      </c>
      <c r="F57" s="198">
        <v>34832</v>
      </c>
      <c r="G57" s="199" t="s">
        <v>15</v>
      </c>
      <c r="H57" s="200" t="s">
        <v>165</v>
      </c>
      <c r="I57" s="190">
        <v>7.8</v>
      </c>
      <c r="J57" s="201" t="str">
        <f t="shared" si="1"/>
        <v>B</v>
      </c>
      <c r="K57" s="201">
        <f t="shared" si="2"/>
        <v>3</v>
      </c>
      <c r="L57" s="190">
        <v>7</v>
      </c>
      <c r="M57" s="201" t="str">
        <f t="shared" si="3"/>
        <v>B</v>
      </c>
      <c r="N57" s="201">
        <f t="shared" si="4"/>
        <v>3</v>
      </c>
      <c r="O57" s="261">
        <f t="shared" si="5"/>
        <v>3</v>
      </c>
      <c r="P57" s="201"/>
      <c r="Q57" s="202">
        <f t="shared" si="6"/>
      </c>
    </row>
    <row r="58" spans="1:17" s="98" customFormat="1" ht="14.25" customHeight="1">
      <c r="A58" s="163">
        <v>52</v>
      </c>
      <c r="B58" s="182" t="s">
        <v>788</v>
      </c>
      <c r="C58" s="195" t="s">
        <v>436</v>
      </c>
      <c r="D58" s="196" t="s">
        <v>445</v>
      </c>
      <c r="E58" s="197" t="s">
        <v>12</v>
      </c>
      <c r="F58" s="198" t="s">
        <v>100</v>
      </c>
      <c r="G58" s="199" t="s">
        <v>337</v>
      </c>
      <c r="H58" s="200" t="s">
        <v>165</v>
      </c>
      <c r="I58" s="190"/>
      <c r="J58" s="201"/>
      <c r="K58" s="201"/>
      <c r="L58" s="190"/>
      <c r="M58" s="201"/>
      <c r="N58" s="201"/>
      <c r="O58" s="261"/>
      <c r="P58" s="201"/>
      <c r="Q58" s="202" t="s">
        <v>1525</v>
      </c>
    </row>
    <row r="59" spans="1:17" s="98" customFormat="1" ht="14.25" customHeight="1">
      <c r="A59" s="163">
        <v>53</v>
      </c>
      <c r="B59" s="182" t="s">
        <v>789</v>
      </c>
      <c r="C59" s="195" t="s">
        <v>692</v>
      </c>
      <c r="D59" s="196" t="s">
        <v>161</v>
      </c>
      <c r="E59" s="197" t="s">
        <v>12</v>
      </c>
      <c r="F59" s="198">
        <v>34764</v>
      </c>
      <c r="G59" s="199" t="s">
        <v>337</v>
      </c>
      <c r="H59" s="200" t="s">
        <v>165</v>
      </c>
      <c r="I59" s="190">
        <v>7.5</v>
      </c>
      <c r="J59" s="201" t="str">
        <f t="shared" si="1"/>
        <v>B</v>
      </c>
      <c r="K59" s="201">
        <f t="shared" si="2"/>
        <v>3</v>
      </c>
      <c r="L59" s="190">
        <v>5</v>
      </c>
      <c r="M59" s="201" t="str">
        <f t="shared" si="3"/>
        <v>D+</v>
      </c>
      <c r="N59" s="201">
        <f t="shared" si="4"/>
        <v>1.5</v>
      </c>
      <c r="O59" s="261">
        <f t="shared" si="5"/>
        <v>2.1</v>
      </c>
      <c r="P59" s="201"/>
      <c r="Q59" s="202">
        <f t="shared" si="6"/>
      </c>
    </row>
    <row r="60" spans="1:17" s="100" customFormat="1" ht="14.25" customHeight="1">
      <c r="A60" s="163">
        <v>54</v>
      </c>
      <c r="B60" s="182" t="s">
        <v>790</v>
      </c>
      <c r="C60" s="195" t="s">
        <v>693</v>
      </c>
      <c r="D60" s="196" t="s">
        <v>694</v>
      </c>
      <c r="E60" s="197" t="s">
        <v>12</v>
      </c>
      <c r="F60" s="198">
        <v>34413</v>
      </c>
      <c r="G60" s="199" t="s">
        <v>501</v>
      </c>
      <c r="H60" s="200" t="s">
        <v>165</v>
      </c>
      <c r="I60" s="190">
        <v>7.3</v>
      </c>
      <c r="J60" s="201" t="str">
        <f t="shared" si="1"/>
        <v>B</v>
      </c>
      <c r="K60" s="201">
        <f t="shared" si="2"/>
        <v>3</v>
      </c>
      <c r="L60" s="190">
        <v>5</v>
      </c>
      <c r="M60" s="201" t="str">
        <f t="shared" si="3"/>
        <v>D+</v>
      </c>
      <c r="N60" s="201">
        <f t="shared" si="4"/>
        <v>1.5</v>
      </c>
      <c r="O60" s="261">
        <f t="shared" si="5"/>
        <v>2.1</v>
      </c>
      <c r="P60" s="201"/>
      <c r="Q60" s="223">
        <f t="shared" si="6"/>
      </c>
    </row>
    <row r="61" spans="1:21" s="124" customFormat="1" ht="14.25" customHeight="1">
      <c r="A61" s="176">
        <v>55</v>
      </c>
      <c r="B61" s="335" t="s">
        <v>791</v>
      </c>
      <c r="C61" s="209" t="s">
        <v>146</v>
      </c>
      <c r="D61" s="210" t="s">
        <v>29</v>
      </c>
      <c r="E61" s="211" t="s">
        <v>12</v>
      </c>
      <c r="F61" s="212" t="s">
        <v>709</v>
      </c>
      <c r="G61" s="213" t="s">
        <v>15</v>
      </c>
      <c r="H61" s="214"/>
      <c r="I61" s="216">
        <v>8</v>
      </c>
      <c r="J61" s="215" t="str">
        <f t="shared" si="1"/>
        <v>B+</v>
      </c>
      <c r="K61" s="215">
        <f t="shared" si="2"/>
        <v>3.5</v>
      </c>
      <c r="L61" s="216">
        <v>8</v>
      </c>
      <c r="M61" s="215" t="str">
        <f t="shared" si="3"/>
        <v>B+</v>
      </c>
      <c r="N61" s="215">
        <f t="shared" si="4"/>
        <v>3.5</v>
      </c>
      <c r="O61" s="269">
        <f t="shared" si="5"/>
        <v>3.5</v>
      </c>
      <c r="P61" s="215"/>
      <c r="Q61" s="223">
        <f t="shared" si="6"/>
      </c>
      <c r="R61" s="84"/>
      <c r="S61" s="84"/>
      <c r="T61" s="84"/>
      <c r="U61" s="84"/>
    </row>
    <row r="62" spans="2:21" ht="17.25" customHeight="1">
      <c r="B62" s="30"/>
      <c r="C62" s="63"/>
      <c r="E62" s="47"/>
      <c r="H62" s="3"/>
      <c r="I62" s="356"/>
      <c r="J62" s="357"/>
      <c r="K62" s="356"/>
      <c r="L62" s="356"/>
      <c r="M62" s="357"/>
      <c r="N62" s="356"/>
      <c r="O62" s="3"/>
      <c r="P62" s="3"/>
      <c r="Q62" s="21"/>
      <c r="T62" s="19"/>
      <c r="U62" s="4"/>
    </row>
    <row r="63" spans="2:21" ht="17.25" customHeight="1">
      <c r="B63" s="30"/>
      <c r="C63" s="4"/>
      <c r="E63" s="47"/>
      <c r="H63" s="3"/>
      <c r="I63" s="356"/>
      <c r="J63" s="357"/>
      <c r="K63" s="356"/>
      <c r="L63" s="356"/>
      <c r="M63" s="357"/>
      <c r="N63" s="356"/>
      <c r="O63" s="3"/>
      <c r="P63" s="3"/>
      <c r="Q63" s="21"/>
      <c r="T63" s="19"/>
      <c r="U63" s="4"/>
    </row>
    <row r="64" spans="2:21" ht="17.25" customHeight="1">
      <c r="B64" s="30"/>
      <c r="C64" s="4"/>
      <c r="E64" s="47"/>
      <c r="H64" s="3"/>
      <c r="I64" s="356"/>
      <c r="J64" s="357"/>
      <c r="K64" s="356"/>
      <c r="L64" s="356"/>
      <c r="M64" s="357"/>
      <c r="N64" s="356"/>
      <c r="O64" s="3"/>
      <c r="P64" s="3"/>
      <c r="Q64" s="21"/>
      <c r="T64" s="19"/>
      <c r="U64" s="4"/>
    </row>
    <row r="65" spans="2:21" ht="17.25" customHeight="1">
      <c r="B65" s="30"/>
      <c r="C65" s="4"/>
      <c r="E65" s="47"/>
      <c r="H65" s="3"/>
      <c r="I65" s="356"/>
      <c r="J65" s="357"/>
      <c r="K65" s="356"/>
      <c r="L65" s="356"/>
      <c r="M65" s="357"/>
      <c r="N65" s="356"/>
      <c r="O65" s="3"/>
      <c r="P65" s="3"/>
      <c r="Q65" s="21"/>
      <c r="T65" s="19"/>
      <c r="U65" s="4"/>
    </row>
    <row r="66" spans="2:21" ht="17.25" customHeight="1">
      <c r="B66" s="30"/>
      <c r="C66" s="4"/>
      <c r="E66" s="47"/>
      <c r="H66" s="3"/>
      <c r="I66" s="356"/>
      <c r="J66" s="357"/>
      <c r="K66" s="356"/>
      <c r="L66" s="356"/>
      <c r="M66" s="357"/>
      <c r="N66" s="356"/>
      <c r="O66" s="3"/>
      <c r="P66" s="3"/>
      <c r="Q66" s="21"/>
      <c r="T66" s="19"/>
      <c r="U66" s="4"/>
    </row>
    <row r="67" spans="2:21" ht="17.25" customHeight="1">
      <c r="B67" s="30"/>
      <c r="C67" s="4"/>
      <c r="E67" s="47"/>
      <c r="H67" s="3"/>
      <c r="I67" s="356"/>
      <c r="J67" s="357"/>
      <c r="K67" s="356"/>
      <c r="L67" s="356"/>
      <c r="M67" s="357"/>
      <c r="N67" s="356"/>
      <c r="O67" s="3"/>
      <c r="P67" s="3"/>
      <c r="Q67" s="21"/>
      <c r="T67" s="19"/>
      <c r="U67" s="4"/>
    </row>
    <row r="68" spans="2:21" ht="24" customHeight="1">
      <c r="B68" s="30"/>
      <c r="C68" s="4"/>
      <c r="E68" s="47"/>
      <c r="H68" s="3"/>
      <c r="I68" s="356"/>
      <c r="J68" s="357"/>
      <c r="K68" s="356"/>
      <c r="L68" s="356"/>
      <c r="M68" s="357"/>
      <c r="N68" s="356"/>
      <c r="O68" s="3"/>
      <c r="P68" s="3"/>
      <c r="Q68" s="21"/>
      <c r="T68" s="19"/>
      <c r="U68" s="4"/>
    </row>
    <row r="69" spans="2:21" ht="17.25" customHeight="1" hidden="1">
      <c r="B69" s="30"/>
      <c r="C69" s="4"/>
      <c r="E69" s="47"/>
      <c r="H69" s="3"/>
      <c r="I69" s="356"/>
      <c r="J69" s="357"/>
      <c r="K69" s="356"/>
      <c r="L69" s="356"/>
      <c r="M69" s="357"/>
      <c r="N69" s="356"/>
      <c r="O69" s="3"/>
      <c r="P69" s="3"/>
      <c r="Q69" s="21"/>
      <c r="T69" s="19"/>
      <c r="U69" s="4"/>
    </row>
    <row r="70" spans="2:21" ht="17.25" customHeight="1" hidden="1">
      <c r="B70" s="30"/>
      <c r="C70" s="4"/>
      <c r="E70" s="47"/>
      <c r="H70" s="3"/>
      <c r="I70" s="356"/>
      <c r="J70" s="357"/>
      <c r="K70" s="356"/>
      <c r="L70" s="356"/>
      <c r="M70" s="357"/>
      <c r="N70" s="356"/>
      <c r="O70" s="3"/>
      <c r="P70" s="3"/>
      <c r="Q70" s="21"/>
      <c r="T70" s="19"/>
      <c r="U70" s="4"/>
    </row>
    <row r="71" ht="17.25" customHeight="1" hidden="1"/>
    <row r="72" ht="17.25" customHeight="1" hidden="1"/>
    <row r="73" ht="17.25" customHeight="1" hidden="1"/>
    <row r="74" ht="17.25" customHeight="1" hidden="1"/>
    <row r="75" ht="17.25" customHeight="1" hidden="1"/>
    <row r="76" ht="17.25" customHeight="1" hidden="1"/>
    <row r="77" ht="17.25" customHeight="1" hidden="1"/>
    <row r="78" ht="17.25" customHeight="1" hidden="1"/>
    <row r="79" ht="17.25" customHeight="1" hidden="1"/>
    <row r="80" ht="17.25" customHeight="1" hidden="1"/>
    <row r="81" ht="17.25" customHeight="1" hidden="1"/>
    <row r="82" ht="17.25" customHeight="1" hidden="1"/>
    <row r="83" ht="17.25" customHeight="1" hidden="1"/>
    <row r="84" ht="17.25" customHeight="1"/>
    <row r="85" spans="2:3" ht="57" customHeight="1">
      <c r="B85" s="3" t="s">
        <v>656</v>
      </c>
      <c r="C85" s="3">
        <f>COUNTIF(O7:O61,"&gt;=3.6")</f>
        <v>0</v>
      </c>
    </row>
    <row r="86" spans="2:7" ht="17.25" customHeight="1">
      <c r="B86" s="3" t="s">
        <v>419</v>
      </c>
      <c r="C86" s="62">
        <f>COUNTIF(O7:O61,"&gt;=3.2")-COUNTIF(O7:O61,"&gt;=3.6")</f>
        <v>4</v>
      </c>
      <c r="G86" s="4">
        <f>COUNTIF(O7:O60,"&gt;=3.6")</f>
        <v>0</v>
      </c>
    </row>
    <row r="87" spans="2:3" ht="15.75">
      <c r="B87" s="3" t="s">
        <v>657</v>
      </c>
      <c r="C87" s="62">
        <f>COUNTIF(O7:O61,"&gt;=2.5")-COUNTIF(O7:O61,"&gt;=3.2")</f>
        <v>19</v>
      </c>
    </row>
    <row r="88" spans="2:3" ht="15.75">
      <c r="B88" s="3" t="s">
        <v>658</v>
      </c>
      <c r="C88" s="62">
        <f>COUNTIF(O7:O61,"&gt;=2.0")-COUNTIF(O7:O61,"&gt;=2.5")</f>
        <v>22</v>
      </c>
    </row>
    <row r="89" spans="2:3" ht="15.75">
      <c r="B89" s="3" t="s">
        <v>659</v>
      </c>
      <c r="C89" s="62">
        <f>COUNTIF(O7:O61,"&gt;=1")-COUNTIF(O7:O61,"&gt;=2")</f>
        <v>4</v>
      </c>
    </row>
    <row r="90" spans="2:3" ht="15.75">
      <c r="B90" s="3" t="s">
        <v>657</v>
      </c>
      <c r="C90" s="62">
        <f>COUNTIF(O7:O60,"&gt;=0")-COUNTIF(O7:O60,"&gt;=1")</f>
        <v>0</v>
      </c>
    </row>
    <row r="91" spans="2:3" ht="15.75">
      <c r="B91" s="3"/>
      <c r="C91" s="3">
        <f>SUBTOTAL(9,C85:C90)</f>
        <v>49</v>
      </c>
    </row>
  </sheetData>
  <sheetProtection selectLockedCells="1" selectUnlockedCells="1"/>
  <mergeCells count="10">
    <mergeCell ref="L4:N4"/>
    <mergeCell ref="L5:N5"/>
    <mergeCell ref="A1:C1"/>
    <mergeCell ref="I2:N2"/>
    <mergeCell ref="I4:K4"/>
    <mergeCell ref="I3:Q3"/>
    <mergeCell ref="Q4:Q5"/>
    <mergeCell ref="C4:D4"/>
    <mergeCell ref="I5:K5"/>
    <mergeCell ref="A5:H5"/>
  </mergeCells>
  <conditionalFormatting sqref="S12:S61 R7:R61 T7:IV61 C7:H61 A7:A61">
    <cfRule type="cellIs" priority="1" dxfId="0" operator="equal" stopIfTrue="1">
      <formula>"F"</formula>
    </cfRule>
  </conditionalFormatting>
  <conditionalFormatting sqref="I7:Q61">
    <cfRule type="cellIs" priority="3" dxfId="0" operator="equal" stopIfTrue="1">
      <formula>"F"</formula>
    </cfRule>
    <cfRule type="cellIs" priority="4" dxfId="0" operator="equal" stopIfTrue="1">
      <formula>"F+"</formula>
    </cfRule>
  </conditionalFormatting>
  <printOptions horizontalCentered="1"/>
  <pageMargins left="0.17" right="0.17" top="0.22" bottom="0.18" header="0.39" footer="0.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6"/>
  <sheetViews>
    <sheetView zoomScalePageLayoutView="0" workbookViewId="0" topLeftCell="A40">
      <pane xSplit="6" topLeftCell="G1" activePane="topRight" state="frozen"/>
      <selection pane="topLeft" activeCell="V70" sqref="O27:V70"/>
      <selection pane="topRight" activeCell="J69" sqref="J69"/>
    </sheetView>
  </sheetViews>
  <sheetFormatPr defaultColWidth="9.00390625" defaultRowHeight="15.75"/>
  <cols>
    <col min="1" max="1" width="5.375" style="4" customWidth="1"/>
    <col min="2" max="2" width="8.875" style="4" customWidth="1"/>
    <col min="3" max="3" width="20.00390625" style="16" customWidth="1"/>
    <col min="4" max="4" width="9.125" style="4" customWidth="1"/>
    <col min="5" max="5" width="5.625" style="4" customWidth="1"/>
    <col min="6" max="6" width="10.625" style="4" customWidth="1"/>
    <col min="7" max="7" width="10.875" style="4" customWidth="1"/>
    <col min="8" max="13" width="6.00390625" style="66" customWidth="1"/>
    <col min="14" max="14" width="9.75390625" style="67" customWidth="1"/>
    <col min="15" max="16" width="2.375" style="66" hidden="1" customWidth="1"/>
    <col min="17" max="17" width="11.875" style="4" customWidth="1"/>
    <col min="18" max="16384" width="9.00390625" style="3" customWidth="1"/>
  </cols>
  <sheetData>
    <row r="1" spans="1:7" ht="18" customHeight="1">
      <c r="A1" s="399" t="s">
        <v>707</v>
      </c>
      <c r="B1" s="399"/>
      <c r="C1" s="399"/>
      <c r="D1" s="399"/>
      <c r="E1" s="399"/>
      <c r="F1" s="399"/>
      <c r="G1" s="7"/>
    </row>
    <row r="2" spans="1:13" ht="26.25" customHeight="1">
      <c r="A2" s="7"/>
      <c r="B2" s="7"/>
      <c r="C2" s="8"/>
      <c r="D2" s="7"/>
      <c r="E2" s="7"/>
      <c r="F2" s="7"/>
      <c r="G2" s="7"/>
      <c r="H2" s="407"/>
      <c r="I2" s="407"/>
      <c r="J2" s="407"/>
      <c r="K2" s="407"/>
      <c r="L2" s="407"/>
      <c r="M2" s="407"/>
    </row>
    <row r="3" spans="1:17" ht="11.25" hidden="1">
      <c r="A3" s="10"/>
      <c r="B3" s="10"/>
      <c r="C3" s="10"/>
      <c r="D3" s="11"/>
      <c r="E3" s="11"/>
      <c r="F3" s="11"/>
      <c r="G3" s="11"/>
      <c r="H3" s="394"/>
      <c r="I3" s="394"/>
      <c r="J3" s="394"/>
      <c r="K3" s="394"/>
      <c r="L3" s="394"/>
      <c r="M3" s="394"/>
      <c r="N3" s="394"/>
      <c r="O3" s="394"/>
      <c r="P3" s="394"/>
      <c r="Q3" s="394"/>
    </row>
    <row r="4" spans="1:17" s="14" customFormat="1" ht="49.5" customHeight="1">
      <c r="A4" s="152" t="s">
        <v>126</v>
      </c>
      <c r="B4" s="152" t="s">
        <v>0</v>
      </c>
      <c r="C4" s="397" t="s">
        <v>1</v>
      </c>
      <c r="D4" s="398"/>
      <c r="E4" s="153" t="s">
        <v>2</v>
      </c>
      <c r="F4" s="153" t="s">
        <v>3</v>
      </c>
      <c r="G4" s="153" t="s">
        <v>4</v>
      </c>
      <c r="H4" s="387" t="s">
        <v>1512</v>
      </c>
      <c r="I4" s="387"/>
      <c r="J4" s="388"/>
      <c r="K4" s="387" t="s">
        <v>1513</v>
      </c>
      <c r="L4" s="387"/>
      <c r="M4" s="388"/>
      <c r="N4" s="154" t="s">
        <v>706</v>
      </c>
      <c r="O4" s="402"/>
      <c r="P4" s="387"/>
      <c r="Q4" s="395" t="s">
        <v>7</v>
      </c>
    </row>
    <row r="5" spans="1:17" ht="15.75">
      <c r="A5" s="392"/>
      <c r="B5" s="392"/>
      <c r="C5" s="392"/>
      <c r="D5" s="392"/>
      <c r="E5" s="392"/>
      <c r="F5" s="392"/>
      <c r="G5" s="392"/>
      <c r="H5" s="389">
        <v>2</v>
      </c>
      <c r="I5" s="389"/>
      <c r="J5" s="390"/>
      <c r="K5" s="389">
        <v>3</v>
      </c>
      <c r="L5" s="389"/>
      <c r="M5" s="390"/>
      <c r="N5" s="153">
        <f>SUM(H5:M5)</f>
        <v>5</v>
      </c>
      <c r="O5" s="405"/>
      <c r="P5" s="406"/>
      <c r="Q5" s="396"/>
    </row>
    <row r="6" spans="1:17" s="19" customFormat="1" ht="15.75" customHeight="1">
      <c r="A6" s="224"/>
      <c r="B6" s="224"/>
      <c r="C6" s="225"/>
      <c r="D6" s="226"/>
      <c r="E6" s="224"/>
      <c r="F6" s="224"/>
      <c r="G6" s="224"/>
      <c r="H6" s="227" t="s">
        <v>248</v>
      </c>
      <c r="I6" s="227" t="s">
        <v>249</v>
      </c>
      <c r="J6" s="227" t="s">
        <v>250</v>
      </c>
      <c r="K6" s="227" t="s">
        <v>248</v>
      </c>
      <c r="L6" s="227" t="s">
        <v>249</v>
      </c>
      <c r="M6" s="227" t="s">
        <v>250</v>
      </c>
      <c r="N6" s="227" t="s">
        <v>250</v>
      </c>
      <c r="O6" s="227" t="s">
        <v>8</v>
      </c>
      <c r="P6" s="227" t="s">
        <v>9</v>
      </c>
      <c r="Q6" s="228"/>
    </row>
    <row r="7" spans="1:17" s="98" customFormat="1" ht="14.25" customHeight="1">
      <c r="A7" s="156">
        <v>1</v>
      </c>
      <c r="B7" s="182" t="s">
        <v>792</v>
      </c>
      <c r="C7" s="229" t="s">
        <v>514</v>
      </c>
      <c r="D7" s="230" t="s">
        <v>54</v>
      </c>
      <c r="E7" s="168" t="s">
        <v>12</v>
      </c>
      <c r="F7" s="231">
        <v>34876</v>
      </c>
      <c r="G7" s="232" t="s">
        <v>205</v>
      </c>
      <c r="H7" s="276">
        <v>8.8</v>
      </c>
      <c r="I7" s="189" t="str">
        <f>IF(H7&gt;=8.5,"A",IF(H7&gt;=8,"B+",IF(H7&gt;=7,"B",IF(H7&gt;=6.5,"C+",IF(H7&gt;=5.5,"C",IF(H7&gt;=5,"D+",IF(H7&gt;=4,"D",IF(H7&gt;=2,"F+","F"))))))))</f>
        <v>A</v>
      </c>
      <c r="J7" s="189">
        <f>IF(I7="A",4,IF(I7="B+",3.5,IF(I7="B",3,IF(I7="C+",2.5,IF(I7="C",2,IF(I7="D+",1.5,IF(I7="D",1,IF(I7="F+",0.5,0))))))))</f>
        <v>4</v>
      </c>
      <c r="K7" s="276">
        <v>6.5</v>
      </c>
      <c r="L7" s="189" t="str">
        <f>IF(K7&gt;=8.5,"A",IF(K7&gt;=8,"B+",IF(K7&gt;=7,"B",IF(K7&gt;=6.5,"C+",IF(K7&gt;=5.5,"C",IF(K7&gt;=5,"D+",IF(K7&gt;=4,"D",IF(K7&gt;=2,"F+","F"))))))))</f>
        <v>C+</v>
      </c>
      <c r="M7" s="189">
        <f>IF(L7="A",4,IF(L7="B+",3.5,IF(L7="B",3,IF(L7="C+",2.5,IF(L7="C",2,IF(L7="D+",1.5,IF(L7="D",1,IF(L7="F+",0.5,0))))))))</f>
        <v>2.5</v>
      </c>
      <c r="N7" s="193">
        <f aca="true" t="shared" si="0" ref="N7:N57">ROUND((J7*$H$5+M7*$K$5)/$N$5,2)</f>
        <v>3.1</v>
      </c>
      <c r="O7" s="201"/>
      <c r="P7" s="201"/>
      <c r="Q7" s="194">
        <f aca="true" t="shared" si="1" ref="Q7:Q38">IF(COUNTIF(H7:M7,"F")+COUNTIF(H7:M7,"F+")&gt;0,"TL "&amp;COUNTIF(H7:M7,"F")+COUNTIF(H7:M7,"F+")&amp;" HP","")</f>
      </c>
    </row>
    <row r="8" spans="1:17" s="98" customFormat="1" ht="14.25" customHeight="1">
      <c r="A8" s="163">
        <v>2</v>
      </c>
      <c r="B8" s="182" t="s">
        <v>793</v>
      </c>
      <c r="C8" s="229" t="s">
        <v>16</v>
      </c>
      <c r="D8" s="230" t="s">
        <v>45</v>
      </c>
      <c r="E8" s="168" t="s">
        <v>12</v>
      </c>
      <c r="F8" s="231" t="s">
        <v>483</v>
      </c>
      <c r="G8" s="232" t="s">
        <v>515</v>
      </c>
      <c r="H8" s="190"/>
      <c r="I8" s="192"/>
      <c r="J8" s="192"/>
      <c r="K8" s="190"/>
      <c r="L8" s="192"/>
      <c r="M8" s="192"/>
      <c r="N8" s="261"/>
      <c r="O8" s="201"/>
      <c r="P8" s="201"/>
      <c r="Q8" s="202" t="s">
        <v>1525</v>
      </c>
    </row>
    <row r="9" spans="1:17" s="98" customFormat="1" ht="14.25" customHeight="1">
      <c r="A9" s="163">
        <v>3</v>
      </c>
      <c r="B9" s="182" t="s">
        <v>794</v>
      </c>
      <c r="C9" s="229" t="s">
        <v>447</v>
      </c>
      <c r="D9" s="230" t="s">
        <v>45</v>
      </c>
      <c r="E9" s="168" t="s">
        <v>12</v>
      </c>
      <c r="F9" s="231">
        <v>34215</v>
      </c>
      <c r="G9" s="232" t="s">
        <v>337</v>
      </c>
      <c r="H9" s="190">
        <v>7.5</v>
      </c>
      <c r="I9" s="192" t="str">
        <f aca="true" t="shared" si="2" ref="I9:I57">IF(H9&gt;=8.5,"A",IF(H9&gt;=8,"B+",IF(H9&gt;=7,"B",IF(H9&gt;=6.5,"C+",IF(H9&gt;=5.5,"C",IF(H9&gt;=5,"D+",IF(H9&gt;=4,"D",IF(H9&gt;=2,"F+","F"))))))))</f>
        <v>B</v>
      </c>
      <c r="J9" s="192">
        <f aca="true" t="shared" si="3" ref="J9:J57">IF(I9="A",4,IF(I9="B+",3.5,IF(I9="B",3,IF(I9="C+",2.5,IF(I9="C",2,IF(I9="D+",1.5,IF(I9="D",1,IF(I9="F+",0.5,0))))))))</f>
        <v>3</v>
      </c>
      <c r="K9" s="190">
        <v>6.5</v>
      </c>
      <c r="L9" s="192" t="str">
        <f aca="true" t="shared" si="4" ref="L9:L57">IF(K9&gt;=8.5,"A",IF(K9&gt;=8,"B+",IF(K9&gt;=7,"B",IF(K9&gt;=6.5,"C+",IF(K9&gt;=5.5,"C",IF(K9&gt;=5,"D+",IF(K9&gt;=4,"D",IF(K9&gt;=2,"F+","F"))))))))</f>
        <v>C+</v>
      </c>
      <c r="M9" s="192">
        <f aca="true" t="shared" si="5" ref="M9:M57">IF(L9="A",4,IF(L9="B+",3.5,IF(L9="B",3,IF(L9="C+",2.5,IF(L9="C",2,IF(L9="D+",1.5,IF(L9="D",1,IF(L9="F+",0.5,0))))))))</f>
        <v>2.5</v>
      </c>
      <c r="N9" s="261">
        <f t="shared" si="0"/>
        <v>2.7</v>
      </c>
      <c r="O9" s="201"/>
      <c r="P9" s="201"/>
      <c r="Q9" s="202">
        <f t="shared" si="1"/>
      </c>
    </row>
    <row r="10" spans="1:17" s="98" customFormat="1" ht="14.25" customHeight="1">
      <c r="A10" s="163">
        <v>4</v>
      </c>
      <c r="B10" s="182" t="s">
        <v>795</v>
      </c>
      <c r="C10" s="233" t="s">
        <v>699</v>
      </c>
      <c r="D10" s="234" t="s">
        <v>36</v>
      </c>
      <c r="E10" s="168" t="s">
        <v>12</v>
      </c>
      <c r="F10" s="235" t="s">
        <v>831</v>
      </c>
      <c r="G10" s="236" t="s">
        <v>15</v>
      </c>
      <c r="H10" s="190">
        <v>8</v>
      </c>
      <c r="I10" s="192" t="str">
        <f t="shared" si="2"/>
        <v>B+</v>
      </c>
      <c r="J10" s="192">
        <f t="shared" si="3"/>
        <v>3.5</v>
      </c>
      <c r="K10" s="190">
        <v>6.5</v>
      </c>
      <c r="L10" s="192" t="str">
        <f t="shared" si="4"/>
        <v>C+</v>
      </c>
      <c r="M10" s="192">
        <f t="shared" si="5"/>
        <v>2.5</v>
      </c>
      <c r="N10" s="261">
        <f t="shared" si="0"/>
        <v>2.9</v>
      </c>
      <c r="O10" s="201"/>
      <c r="P10" s="201"/>
      <c r="Q10" s="202">
        <f t="shared" si="1"/>
      </c>
    </row>
    <row r="11" spans="1:17" s="98" customFormat="1" ht="14.25" customHeight="1">
      <c r="A11" s="163">
        <v>5</v>
      </c>
      <c r="B11" s="182" t="s">
        <v>796</v>
      </c>
      <c r="C11" s="237" t="s">
        <v>516</v>
      </c>
      <c r="D11" s="238" t="s">
        <v>29</v>
      </c>
      <c r="E11" s="168" t="s">
        <v>12</v>
      </c>
      <c r="F11" s="239" t="s">
        <v>517</v>
      </c>
      <c r="G11" s="240" t="s">
        <v>15</v>
      </c>
      <c r="H11" s="190">
        <v>6.5</v>
      </c>
      <c r="I11" s="192" t="str">
        <f t="shared" si="2"/>
        <v>C+</v>
      </c>
      <c r="J11" s="192">
        <f t="shared" si="3"/>
        <v>2.5</v>
      </c>
      <c r="K11" s="190">
        <v>6</v>
      </c>
      <c r="L11" s="192" t="str">
        <f t="shared" si="4"/>
        <v>C</v>
      </c>
      <c r="M11" s="192">
        <f t="shared" si="5"/>
        <v>2</v>
      </c>
      <c r="N11" s="261">
        <f t="shared" si="0"/>
        <v>2.2</v>
      </c>
      <c r="O11" s="201"/>
      <c r="P11" s="201"/>
      <c r="Q11" s="202">
        <f t="shared" si="1"/>
      </c>
    </row>
    <row r="12" spans="1:17" s="98" customFormat="1" ht="14.25" customHeight="1">
      <c r="A12" s="163">
        <v>6</v>
      </c>
      <c r="B12" s="182" t="s">
        <v>797</v>
      </c>
      <c r="C12" s="237" t="s">
        <v>16</v>
      </c>
      <c r="D12" s="241" t="s">
        <v>11</v>
      </c>
      <c r="E12" s="168" t="s">
        <v>12</v>
      </c>
      <c r="F12" s="239">
        <v>34602</v>
      </c>
      <c r="G12" s="232" t="s">
        <v>15</v>
      </c>
      <c r="H12" s="190">
        <v>7.5</v>
      </c>
      <c r="I12" s="192" t="str">
        <f t="shared" si="2"/>
        <v>B</v>
      </c>
      <c r="J12" s="192">
        <f t="shared" si="3"/>
        <v>3</v>
      </c>
      <c r="K12" s="190">
        <v>7</v>
      </c>
      <c r="L12" s="192" t="str">
        <f t="shared" si="4"/>
        <v>B</v>
      </c>
      <c r="M12" s="192">
        <f t="shared" si="5"/>
        <v>3</v>
      </c>
      <c r="N12" s="261">
        <f t="shared" si="0"/>
        <v>3</v>
      </c>
      <c r="O12" s="201"/>
      <c r="P12" s="201"/>
      <c r="Q12" s="202">
        <f t="shared" si="1"/>
      </c>
    </row>
    <row r="13" spans="1:17" s="98" customFormat="1" ht="14.25" customHeight="1">
      <c r="A13" s="163">
        <v>7</v>
      </c>
      <c r="B13" s="182" t="s">
        <v>798</v>
      </c>
      <c r="C13" s="237" t="s">
        <v>16</v>
      </c>
      <c r="D13" s="241" t="s">
        <v>11</v>
      </c>
      <c r="E13" s="168" t="s">
        <v>12</v>
      </c>
      <c r="F13" s="239" t="s">
        <v>35</v>
      </c>
      <c r="G13" s="232" t="s">
        <v>17</v>
      </c>
      <c r="H13" s="190">
        <v>8</v>
      </c>
      <c r="I13" s="192" t="str">
        <f t="shared" si="2"/>
        <v>B+</v>
      </c>
      <c r="J13" s="192">
        <f t="shared" si="3"/>
        <v>3.5</v>
      </c>
      <c r="K13" s="190">
        <v>6.5</v>
      </c>
      <c r="L13" s="192" t="str">
        <f t="shared" si="4"/>
        <v>C+</v>
      </c>
      <c r="M13" s="192">
        <f t="shared" si="5"/>
        <v>2.5</v>
      </c>
      <c r="N13" s="261">
        <f t="shared" si="0"/>
        <v>2.9</v>
      </c>
      <c r="O13" s="201"/>
      <c r="P13" s="201"/>
      <c r="Q13" s="202">
        <f t="shared" si="1"/>
      </c>
    </row>
    <row r="14" spans="1:17" s="98" customFormat="1" ht="14.25" customHeight="1">
      <c r="A14" s="163">
        <v>8</v>
      </c>
      <c r="B14" s="182" t="s">
        <v>799</v>
      </c>
      <c r="C14" s="237" t="s">
        <v>16</v>
      </c>
      <c r="D14" s="241" t="s">
        <v>11</v>
      </c>
      <c r="E14" s="168" t="s">
        <v>12</v>
      </c>
      <c r="F14" s="239">
        <v>34791</v>
      </c>
      <c r="G14" s="232" t="s">
        <v>15</v>
      </c>
      <c r="H14" s="190">
        <v>5.3</v>
      </c>
      <c r="I14" s="192" t="str">
        <f t="shared" si="2"/>
        <v>D+</v>
      </c>
      <c r="J14" s="192">
        <f t="shared" si="3"/>
        <v>1.5</v>
      </c>
      <c r="K14" s="190">
        <v>5</v>
      </c>
      <c r="L14" s="192" t="str">
        <f t="shared" si="4"/>
        <v>D+</v>
      </c>
      <c r="M14" s="192">
        <f t="shared" si="5"/>
        <v>1.5</v>
      </c>
      <c r="N14" s="261">
        <f t="shared" si="0"/>
        <v>1.5</v>
      </c>
      <c r="O14" s="201"/>
      <c r="P14" s="201"/>
      <c r="Q14" s="202">
        <f t="shared" si="1"/>
      </c>
    </row>
    <row r="15" spans="1:17" s="98" customFormat="1" ht="14.25" customHeight="1">
      <c r="A15" s="163">
        <v>9</v>
      </c>
      <c r="B15" s="182" t="s">
        <v>800</v>
      </c>
      <c r="C15" s="237" t="s">
        <v>146</v>
      </c>
      <c r="D15" s="241" t="s">
        <v>11</v>
      </c>
      <c r="E15" s="168" t="s">
        <v>12</v>
      </c>
      <c r="F15" s="239">
        <v>34792</v>
      </c>
      <c r="G15" s="232" t="s">
        <v>151</v>
      </c>
      <c r="H15" s="190">
        <v>5.8</v>
      </c>
      <c r="I15" s="192" t="str">
        <f t="shared" si="2"/>
        <v>C</v>
      </c>
      <c r="J15" s="192">
        <f t="shared" si="3"/>
        <v>2</v>
      </c>
      <c r="K15" s="190">
        <v>7</v>
      </c>
      <c r="L15" s="192" t="str">
        <f t="shared" si="4"/>
        <v>B</v>
      </c>
      <c r="M15" s="192">
        <f t="shared" si="5"/>
        <v>3</v>
      </c>
      <c r="N15" s="261">
        <f t="shared" si="0"/>
        <v>2.6</v>
      </c>
      <c r="O15" s="201"/>
      <c r="P15" s="201"/>
      <c r="Q15" s="202">
        <f t="shared" si="1"/>
      </c>
    </row>
    <row r="16" spans="1:17" s="98" customFormat="1" ht="14.25" customHeight="1">
      <c r="A16" s="163">
        <v>10</v>
      </c>
      <c r="B16" s="182" t="s">
        <v>801</v>
      </c>
      <c r="C16" s="237" t="s">
        <v>518</v>
      </c>
      <c r="D16" s="241" t="s">
        <v>297</v>
      </c>
      <c r="E16" s="168" t="s">
        <v>12</v>
      </c>
      <c r="F16" s="239" t="s">
        <v>286</v>
      </c>
      <c r="G16" s="232" t="s">
        <v>151</v>
      </c>
      <c r="H16" s="190">
        <v>6.3</v>
      </c>
      <c r="I16" s="192" t="str">
        <f t="shared" si="2"/>
        <v>C</v>
      </c>
      <c r="J16" s="192">
        <f t="shared" si="3"/>
        <v>2</v>
      </c>
      <c r="K16" s="190">
        <v>7.5</v>
      </c>
      <c r="L16" s="192" t="str">
        <f t="shared" si="4"/>
        <v>B</v>
      </c>
      <c r="M16" s="192">
        <f t="shared" si="5"/>
        <v>3</v>
      </c>
      <c r="N16" s="261">
        <f t="shared" si="0"/>
        <v>2.6</v>
      </c>
      <c r="O16" s="201"/>
      <c r="P16" s="201"/>
      <c r="Q16" s="202">
        <f t="shared" si="1"/>
      </c>
    </row>
    <row r="17" spans="1:17" s="98" customFormat="1" ht="14.25" customHeight="1">
      <c r="A17" s="163">
        <v>11</v>
      </c>
      <c r="B17" s="182" t="s">
        <v>802</v>
      </c>
      <c r="C17" s="237" t="s">
        <v>374</v>
      </c>
      <c r="D17" s="241" t="s">
        <v>21</v>
      </c>
      <c r="E17" s="168" t="s">
        <v>12</v>
      </c>
      <c r="F17" s="239">
        <v>34971</v>
      </c>
      <c r="G17" s="232" t="s">
        <v>205</v>
      </c>
      <c r="H17" s="190"/>
      <c r="I17" s="192"/>
      <c r="J17" s="192"/>
      <c r="K17" s="190"/>
      <c r="L17" s="192"/>
      <c r="M17" s="192"/>
      <c r="N17" s="261"/>
      <c r="O17" s="201"/>
      <c r="P17" s="201"/>
      <c r="Q17" s="202" t="s">
        <v>1525</v>
      </c>
    </row>
    <row r="18" spans="1:17" s="98" customFormat="1" ht="14.25" customHeight="1">
      <c r="A18" s="163">
        <v>12</v>
      </c>
      <c r="B18" s="182" t="s">
        <v>803</v>
      </c>
      <c r="C18" s="237" t="s">
        <v>260</v>
      </c>
      <c r="D18" s="241" t="s">
        <v>519</v>
      </c>
      <c r="E18" s="168" t="s">
        <v>12</v>
      </c>
      <c r="F18" s="239" t="s">
        <v>68</v>
      </c>
      <c r="G18" s="232" t="s">
        <v>281</v>
      </c>
      <c r="H18" s="190">
        <v>6</v>
      </c>
      <c r="I18" s="192" t="str">
        <f t="shared" si="2"/>
        <v>C</v>
      </c>
      <c r="J18" s="192">
        <f t="shared" si="3"/>
        <v>2</v>
      </c>
      <c r="K18" s="190">
        <v>7.5</v>
      </c>
      <c r="L18" s="192" t="str">
        <f t="shared" si="4"/>
        <v>B</v>
      </c>
      <c r="M18" s="192">
        <f t="shared" si="5"/>
        <v>3</v>
      </c>
      <c r="N18" s="261">
        <f t="shared" si="0"/>
        <v>2.6</v>
      </c>
      <c r="O18" s="201"/>
      <c r="P18" s="201"/>
      <c r="Q18" s="202">
        <f t="shared" si="1"/>
      </c>
    </row>
    <row r="19" spans="1:17" s="98" customFormat="1" ht="14.25" customHeight="1">
      <c r="A19" s="163">
        <v>13</v>
      </c>
      <c r="B19" s="182" t="s">
        <v>804</v>
      </c>
      <c r="C19" s="237" t="s">
        <v>520</v>
      </c>
      <c r="D19" s="241" t="s">
        <v>24</v>
      </c>
      <c r="E19" s="168" t="s">
        <v>12</v>
      </c>
      <c r="F19" s="239">
        <v>34959</v>
      </c>
      <c r="G19" s="232" t="s">
        <v>15</v>
      </c>
      <c r="H19" s="190">
        <v>6.8</v>
      </c>
      <c r="I19" s="192" t="str">
        <f t="shared" si="2"/>
        <v>C+</v>
      </c>
      <c r="J19" s="192">
        <f t="shared" si="3"/>
        <v>2.5</v>
      </c>
      <c r="K19" s="190">
        <v>6</v>
      </c>
      <c r="L19" s="192" t="str">
        <f t="shared" si="4"/>
        <v>C</v>
      </c>
      <c r="M19" s="192">
        <f t="shared" si="5"/>
        <v>2</v>
      </c>
      <c r="N19" s="261">
        <f t="shared" si="0"/>
        <v>2.2</v>
      </c>
      <c r="O19" s="201"/>
      <c r="P19" s="201"/>
      <c r="Q19" s="202">
        <f t="shared" si="1"/>
      </c>
    </row>
    <row r="20" spans="1:17" s="98" customFormat="1" ht="14.25" customHeight="1">
      <c r="A20" s="163">
        <v>14</v>
      </c>
      <c r="B20" s="182" t="s">
        <v>805</v>
      </c>
      <c r="C20" s="237" t="s">
        <v>521</v>
      </c>
      <c r="D20" s="241" t="s">
        <v>24</v>
      </c>
      <c r="E20" s="168" t="s">
        <v>12</v>
      </c>
      <c r="F20" s="239">
        <v>34459</v>
      </c>
      <c r="G20" s="232" t="s">
        <v>379</v>
      </c>
      <c r="H20" s="190">
        <v>6.8</v>
      </c>
      <c r="I20" s="192" t="str">
        <f t="shared" si="2"/>
        <v>C+</v>
      </c>
      <c r="J20" s="192">
        <f t="shared" si="3"/>
        <v>2.5</v>
      </c>
      <c r="K20" s="190">
        <v>5.5</v>
      </c>
      <c r="L20" s="192" t="str">
        <f t="shared" si="4"/>
        <v>C</v>
      </c>
      <c r="M20" s="192">
        <f t="shared" si="5"/>
        <v>2</v>
      </c>
      <c r="N20" s="261">
        <f t="shared" si="0"/>
        <v>2.2</v>
      </c>
      <c r="O20" s="201"/>
      <c r="P20" s="201"/>
      <c r="Q20" s="202">
        <f t="shared" si="1"/>
      </c>
    </row>
    <row r="21" spans="1:17" s="98" customFormat="1" ht="14.25" customHeight="1">
      <c r="A21" s="163">
        <v>15</v>
      </c>
      <c r="B21" s="182" t="s">
        <v>1564</v>
      </c>
      <c r="C21" s="237" t="s">
        <v>374</v>
      </c>
      <c r="D21" s="241" t="s">
        <v>24</v>
      </c>
      <c r="E21" s="168" t="s">
        <v>12</v>
      </c>
      <c r="F21" s="239">
        <v>34546</v>
      </c>
      <c r="G21" s="232" t="s">
        <v>33</v>
      </c>
      <c r="H21" s="190">
        <v>8.3</v>
      </c>
      <c r="I21" s="192" t="str">
        <f t="shared" si="2"/>
        <v>B+</v>
      </c>
      <c r="J21" s="192">
        <f t="shared" si="3"/>
        <v>3.5</v>
      </c>
      <c r="K21" s="190">
        <v>6</v>
      </c>
      <c r="L21" s="192" t="str">
        <f t="shared" si="4"/>
        <v>C</v>
      </c>
      <c r="M21" s="192">
        <f t="shared" si="5"/>
        <v>2</v>
      </c>
      <c r="N21" s="261">
        <f t="shared" si="0"/>
        <v>2.6</v>
      </c>
      <c r="O21" s="201"/>
      <c r="P21" s="201"/>
      <c r="Q21" s="202">
        <f t="shared" si="1"/>
      </c>
    </row>
    <row r="22" spans="1:17" s="98" customFormat="1" ht="14.25" customHeight="1">
      <c r="A22" s="163">
        <v>16</v>
      </c>
      <c r="B22" s="182" t="s">
        <v>806</v>
      </c>
      <c r="C22" s="237" t="s">
        <v>522</v>
      </c>
      <c r="D22" s="241" t="s">
        <v>24</v>
      </c>
      <c r="E22" s="168" t="s">
        <v>12</v>
      </c>
      <c r="F22" s="239" t="s">
        <v>130</v>
      </c>
      <c r="G22" s="232" t="s">
        <v>379</v>
      </c>
      <c r="H22" s="190">
        <v>6.8</v>
      </c>
      <c r="I22" s="192" t="str">
        <f t="shared" si="2"/>
        <v>C+</v>
      </c>
      <c r="J22" s="192">
        <f t="shared" si="3"/>
        <v>2.5</v>
      </c>
      <c r="K22" s="190">
        <v>8</v>
      </c>
      <c r="L22" s="192" t="str">
        <f t="shared" si="4"/>
        <v>B+</v>
      </c>
      <c r="M22" s="192">
        <f t="shared" si="5"/>
        <v>3.5</v>
      </c>
      <c r="N22" s="261">
        <f t="shared" si="0"/>
        <v>3.1</v>
      </c>
      <c r="O22" s="201"/>
      <c r="P22" s="201"/>
      <c r="Q22" s="202">
        <f t="shared" si="1"/>
      </c>
    </row>
    <row r="23" spans="1:17" s="98" customFormat="1" ht="14.25" customHeight="1">
      <c r="A23" s="163">
        <v>17</v>
      </c>
      <c r="B23" s="182" t="s">
        <v>807</v>
      </c>
      <c r="C23" s="237" t="s">
        <v>523</v>
      </c>
      <c r="D23" s="241" t="s">
        <v>342</v>
      </c>
      <c r="E23" s="168" t="s">
        <v>12</v>
      </c>
      <c r="F23" s="239" t="s">
        <v>524</v>
      </c>
      <c r="G23" s="232" t="s">
        <v>379</v>
      </c>
      <c r="H23" s="190">
        <v>6.5</v>
      </c>
      <c r="I23" s="192" t="str">
        <f t="shared" si="2"/>
        <v>C+</v>
      </c>
      <c r="J23" s="192">
        <f t="shared" si="3"/>
        <v>2.5</v>
      </c>
      <c r="K23" s="190">
        <v>6</v>
      </c>
      <c r="L23" s="192" t="str">
        <f t="shared" si="4"/>
        <v>C</v>
      </c>
      <c r="M23" s="192">
        <f t="shared" si="5"/>
        <v>2</v>
      </c>
      <c r="N23" s="261">
        <f t="shared" si="0"/>
        <v>2.2</v>
      </c>
      <c r="O23" s="201"/>
      <c r="P23" s="201"/>
      <c r="Q23" s="202">
        <f t="shared" si="1"/>
      </c>
    </row>
    <row r="24" spans="1:17" s="98" customFormat="1" ht="14.25" customHeight="1">
      <c r="A24" s="163">
        <v>18</v>
      </c>
      <c r="B24" s="182" t="s">
        <v>808</v>
      </c>
      <c r="C24" s="242" t="s">
        <v>18</v>
      </c>
      <c r="D24" s="243" t="s">
        <v>459</v>
      </c>
      <c r="E24" s="168" t="s">
        <v>12</v>
      </c>
      <c r="F24" s="244">
        <v>34948</v>
      </c>
      <c r="G24" s="236" t="s">
        <v>460</v>
      </c>
      <c r="H24" s="190">
        <v>8.5</v>
      </c>
      <c r="I24" s="192" t="str">
        <f t="shared" si="2"/>
        <v>A</v>
      </c>
      <c r="J24" s="192">
        <f t="shared" si="3"/>
        <v>4</v>
      </c>
      <c r="K24" s="190">
        <v>6.5</v>
      </c>
      <c r="L24" s="192" t="str">
        <f t="shared" si="4"/>
        <v>C+</v>
      </c>
      <c r="M24" s="192">
        <f t="shared" si="5"/>
        <v>2.5</v>
      </c>
      <c r="N24" s="261">
        <f t="shared" si="0"/>
        <v>3.1</v>
      </c>
      <c r="O24" s="201"/>
      <c r="P24" s="201"/>
      <c r="Q24" s="202">
        <f t="shared" si="1"/>
      </c>
    </row>
    <row r="25" spans="1:17" s="98" customFormat="1" ht="14.25" customHeight="1">
      <c r="A25" s="163">
        <v>19</v>
      </c>
      <c r="B25" s="182" t="s">
        <v>809</v>
      </c>
      <c r="C25" s="237" t="s">
        <v>525</v>
      </c>
      <c r="D25" s="241" t="s">
        <v>459</v>
      </c>
      <c r="E25" s="168" t="s">
        <v>12</v>
      </c>
      <c r="F25" s="239" t="s">
        <v>415</v>
      </c>
      <c r="G25" s="232" t="s">
        <v>287</v>
      </c>
      <c r="H25" s="190">
        <v>5</v>
      </c>
      <c r="I25" s="192" t="str">
        <f t="shared" si="2"/>
        <v>D+</v>
      </c>
      <c r="J25" s="192">
        <f t="shared" si="3"/>
        <v>1.5</v>
      </c>
      <c r="K25" s="190">
        <v>6.5</v>
      </c>
      <c r="L25" s="192" t="str">
        <f t="shared" si="4"/>
        <v>C+</v>
      </c>
      <c r="M25" s="192">
        <f t="shared" si="5"/>
        <v>2.5</v>
      </c>
      <c r="N25" s="261">
        <f t="shared" si="0"/>
        <v>2.1</v>
      </c>
      <c r="O25" s="201"/>
      <c r="P25" s="201"/>
      <c r="Q25" s="202">
        <f t="shared" si="1"/>
      </c>
    </row>
    <row r="26" spans="1:17" s="98" customFormat="1" ht="14.25" customHeight="1">
      <c r="A26" s="163">
        <v>20</v>
      </c>
      <c r="B26" s="182" t="s">
        <v>810</v>
      </c>
      <c r="C26" s="237" t="s">
        <v>269</v>
      </c>
      <c r="D26" s="241" t="s">
        <v>346</v>
      </c>
      <c r="E26" s="245" t="s">
        <v>12</v>
      </c>
      <c r="F26" s="239" t="s">
        <v>456</v>
      </c>
      <c r="G26" s="232" t="s">
        <v>191</v>
      </c>
      <c r="H26" s="190"/>
      <c r="I26" s="192"/>
      <c r="J26" s="192"/>
      <c r="K26" s="354"/>
      <c r="L26" s="192"/>
      <c r="M26" s="192"/>
      <c r="N26" s="261"/>
      <c r="O26" s="201"/>
      <c r="P26" s="201"/>
      <c r="Q26" s="202" t="s">
        <v>1525</v>
      </c>
    </row>
    <row r="27" spans="1:17" s="98" customFormat="1" ht="14.25" customHeight="1">
      <c r="A27" s="163">
        <v>21</v>
      </c>
      <c r="B27" s="182" t="s">
        <v>811</v>
      </c>
      <c r="C27" s="237" t="s">
        <v>300</v>
      </c>
      <c r="D27" s="241" t="s">
        <v>526</v>
      </c>
      <c r="E27" s="168" t="s">
        <v>12</v>
      </c>
      <c r="F27" s="239">
        <v>34936</v>
      </c>
      <c r="G27" s="232" t="s">
        <v>266</v>
      </c>
      <c r="H27" s="190">
        <v>6.3</v>
      </c>
      <c r="I27" s="192" t="str">
        <f t="shared" si="2"/>
        <v>C</v>
      </c>
      <c r="J27" s="192">
        <f t="shared" si="3"/>
        <v>2</v>
      </c>
      <c r="K27" s="190">
        <v>7</v>
      </c>
      <c r="L27" s="192" t="str">
        <f>IF(K28&gt;=8.5,"A",IF(K28&gt;=8,"B+",IF(K28&gt;=7,"B",IF(K28&gt;=6.5,"C+",IF(K28&gt;=5.5,"C",IF(K28&gt;=5,"D+",IF(K28&gt;=4,"D",IF(K28&gt;=2,"F+","F"))))))))</f>
        <v>C</v>
      </c>
      <c r="M27" s="192">
        <f t="shared" si="5"/>
        <v>2</v>
      </c>
      <c r="N27" s="261">
        <f t="shared" si="0"/>
        <v>2</v>
      </c>
      <c r="O27" s="201"/>
      <c r="P27" s="201"/>
      <c r="Q27" s="202">
        <f t="shared" si="1"/>
      </c>
    </row>
    <row r="28" spans="1:17" s="98" customFormat="1" ht="14.25" customHeight="1">
      <c r="A28" s="163">
        <v>22</v>
      </c>
      <c r="B28" s="182" t="s">
        <v>812</v>
      </c>
      <c r="C28" s="237" t="s">
        <v>527</v>
      </c>
      <c r="D28" s="241" t="s">
        <v>528</v>
      </c>
      <c r="E28" s="168" t="s">
        <v>12</v>
      </c>
      <c r="F28" s="239" t="s">
        <v>233</v>
      </c>
      <c r="G28" s="232" t="s">
        <v>205</v>
      </c>
      <c r="H28" s="190">
        <v>5.5</v>
      </c>
      <c r="I28" s="192" t="str">
        <f t="shared" si="2"/>
        <v>C</v>
      </c>
      <c r="J28" s="192">
        <f t="shared" si="3"/>
        <v>2</v>
      </c>
      <c r="K28" s="190">
        <v>6</v>
      </c>
      <c r="L28" s="192" t="str">
        <f>IF(K29&gt;=8.5,"A",IF(K29&gt;=8,"B+",IF(K29&gt;=7,"B",IF(K29&gt;=6.5,"C+",IF(K29&gt;=5.5,"C",IF(K29&gt;=5,"D+",IF(K29&gt;=4,"D",IF(K29&gt;=2,"F+","F"))))))))</f>
        <v>C+</v>
      </c>
      <c r="M28" s="192">
        <f t="shared" si="5"/>
        <v>2.5</v>
      </c>
      <c r="N28" s="261">
        <f t="shared" si="0"/>
        <v>2.3</v>
      </c>
      <c r="O28" s="201"/>
      <c r="P28" s="201"/>
      <c r="Q28" s="202">
        <f t="shared" si="1"/>
      </c>
    </row>
    <row r="29" spans="1:17" s="98" customFormat="1" ht="14.25" customHeight="1">
      <c r="A29" s="163">
        <v>23</v>
      </c>
      <c r="B29" s="182" t="s">
        <v>813</v>
      </c>
      <c r="C29" s="242" t="s">
        <v>260</v>
      </c>
      <c r="D29" s="243" t="s">
        <v>141</v>
      </c>
      <c r="E29" s="168" t="s">
        <v>12</v>
      </c>
      <c r="F29" s="244">
        <v>34839</v>
      </c>
      <c r="G29" s="236" t="s">
        <v>15</v>
      </c>
      <c r="H29" s="190">
        <v>7.8</v>
      </c>
      <c r="I29" s="192" t="str">
        <f t="shared" si="2"/>
        <v>B</v>
      </c>
      <c r="J29" s="192">
        <f t="shared" si="3"/>
        <v>3</v>
      </c>
      <c r="K29" s="190">
        <v>6.5</v>
      </c>
      <c r="L29" s="192" t="str">
        <f>IF(K30&gt;=8.5,"A",IF(K30&gt;=8,"B+",IF(K30&gt;=7,"B",IF(K30&gt;=6.5,"C+",IF(K30&gt;=5.5,"C",IF(K30&gt;=5,"D+",IF(K30&gt;=4,"D",IF(K30&gt;=2,"F+","F"))))))))</f>
        <v>C</v>
      </c>
      <c r="M29" s="192">
        <f t="shared" si="5"/>
        <v>2</v>
      </c>
      <c r="N29" s="261">
        <f t="shared" si="0"/>
        <v>2.4</v>
      </c>
      <c r="O29" s="201"/>
      <c r="P29" s="201"/>
      <c r="Q29" s="202">
        <f t="shared" si="1"/>
      </c>
    </row>
    <row r="30" spans="1:17" s="98" customFormat="1" ht="14.25" customHeight="1">
      <c r="A30" s="163">
        <v>24</v>
      </c>
      <c r="B30" s="182" t="s">
        <v>814</v>
      </c>
      <c r="C30" s="242" t="s">
        <v>700</v>
      </c>
      <c r="D30" s="243" t="s">
        <v>461</v>
      </c>
      <c r="E30" s="168" t="s">
        <v>12</v>
      </c>
      <c r="F30" s="244">
        <v>34937</v>
      </c>
      <c r="G30" s="236" t="s">
        <v>281</v>
      </c>
      <c r="H30" s="190">
        <v>8.3</v>
      </c>
      <c r="I30" s="192" t="str">
        <f t="shared" si="2"/>
        <v>B+</v>
      </c>
      <c r="J30" s="192">
        <f t="shared" si="3"/>
        <v>3.5</v>
      </c>
      <c r="K30" s="190">
        <v>6</v>
      </c>
      <c r="L30" s="192" t="str">
        <f t="shared" si="4"/>
        <v>C</v>
      </c>
      <c r="M30" s="192">
        <f t="shared" si="5"/>
        <v>2</v>
      </c>
      <c r="N30" s="261">
        <f t="shared" si="0"/>
        <v>2.6</v>
      </c>
      <c r="O30" s="201"/>
      <c r="P30" s="201"/>
      <c r="Q30" s="202">
        <f t="shared" si="1"/>
      </c>
    </row>
    <row r="31" spans="1:17" s="98" customFormat="1" ht="14.25" customHeight="1">
      <c r="A31" s="163">
        <v>25</v>
      </c>
      <c r="B31" s="206" t="s">
        <v>815</v>
      </c>
      <c r="C31" s="237" t="s">
        <v>529</v>
      </c>
      <c r="D31" s="241" t="s">
        <v>461</v>
      </c>
      <c r="E31" s="245" t="s">
        <v>12</v>
      </c>
      <c r="F31" s="239" t="s">
        <v>530</v>
      </c>
      <c r="G31" s="232" t="s">
        <v>33</v>
      </c>
      <c r="H31" s="190">
        <v>6.5</v>
      </c>
      <c r="I31" s="201" t="str">
        <f t="shared" si="2"/>
        <v>C+</v>
      </c>
      <c r="J31" s="201">
        <f t="shared" si="3"/>
        <v>2.5</v>
      </c>
      <c r="K31" s="190">
        <v>7</v>
      </c>
      <c r="L31" s="201" t="str">
        <f t="shared" si="4"/>
        <v>B</v>
      </c>
      <c r="M31" s="201">
        <f t="shared" si="5"/>
        <v>3</v>
      </c>
      <c r="N31" s="261">
        <f t="shared" si="0"/>
        <v>2.8</v>
      </c>
      <c r="O31" s="201"/>
      <c r="P31" s="201"/>
      <c r="Q31" s="202">
        <f t="shared" si="1"/>
      </c>
    </row>
    <row r="32" spans="1:17" s="98" customFormat="1" ht="14.25" customHeight="1">
      <c r="A32" s="163">
        <v>26</v>
      </c>
      <c r="B32" s="335" t="s">
        <v>816</v>
      </c>
      <c r="C32" s="237" t="s">
        <v>16</v>
      </c>
      <c r="D32" s="241" t="s">
        <v>142</v>
      </c>
      <c r="E32" s="245" t="s">
        <v>12</v>
      </c>
      <c r="F32" s="239">
        <v>34454</v>
      </c>
      <c r="G32" s="232" t="s">
        <v>205</v>
      </c>
      <c r="H32" s="190">
        <v>6.5</v>
      </c>
      <c r="I32" s="201" t="str">
        <f t="shared" si="2"/>
        <v>C+</v>
      </c>
      <c r="J32" s="201">
        <f t="shared" si="3"/>
        <v>2.5</v>
      </c>
      <c r="K32" s="190">
        <v>7</v>
      </c>
      <c r="L32" s="201" t="str">
        <f t="shared" si="4"/>
        <v>B</v>
      </c>
      <c r="M32" s="201">
        <f t="shared" si="5"/>
        <v>3</v>
      </c>
      <c r="N32" s="261">
        <f t="shared" si="0"/>
        <v>2.8</v>
      </c>
      <c r="O32" s="201"/>
      <c r="P32" s="201"/>
      <c r="Q32" s="202">
        <f t="shared" si="1"/>
      </c>
    </row>
    <row r="33" spans="1:17" s="98" customFormat="1" ht="14.25" customHeight="1">
      <c r="A33" s="163">
        <v>27</v>
      </c>
      <c r="B33" s="334" t="s">
        <v>817</v>
      </c>
      <c r="C33" s="237" t="s">
        <v>397</v>
      </c>
      <c r="D33" s="241" t="s">
        <v>531</v>
      </c>
      <c r="E33" s="245" t="s">
        <v>12</v>
      </c>
      <c r="F33" s="239">
        <v>34596</v>
      </c>
      <c r="G33" s="232" t="s">
        <v>33</v>
      </c>
      <c r="H33" s="190">
        <v>7</v>
      </c>
      <c r="I33" s="201" t="str">
        <f t="shared" si="2"/>
        <v>B</v>
      </c>
      <c r="J33" s="201">
        <f t="shared" si="3"/>
        <v>3</v>
      </c>
      <c r="K33" s="190">
        <v>6.5</v>
      </c>
      <c r="L33" s="201" t="str">
        <f t="shared" si="4"/>
        <v>C+</v>
      </c>
      <c r="M33" s="201">
        <f t="shared" si="5"/>
        <v>2.5</v>
      </c>
      <c r="N33" s="261">
        <f t="shared" si="0"/>
        <v>2.7</v>
      </c>
      <c r="O33" s="201"/>
      <c r="P33" s="201"/>
      <c r="Q33" s="202">
        <f t="shared" si="1"/>
      </c>
    </row>
    <row r="34" spans="1:17" s="98" customFormat="1" ht="14.25" customHeight="1">
      <c r="A34" s="163">
        <v>28</v>
      </c>
      <c r="B34" s="334" t="s">
        <v>818</v>
      </c>
      <c r="C34" s="237" t="s">
        <v>532</v>
      </c>
      <c r="D34" s="241" t="s">
        <v>99</v>
      </c>
      <c r="E34" s="245" t="s">
        <v>12</v>
      </c>
      <c r="F34" s="239">
        <v>34882</v>
      </c>
      <c r="G34" s="232" t="s">
        <v>191</v>
      </c>
      <c r="H34" s="190">
        <v>5.5</v>
      </c>
      <c r="I34" s="201" t="str">
        <f t="shared" si="2"/>
        <v>C</v>
      </c>
      <c r="J34" s="201">
        <f t="shared" si="3"/>
        <v>2</v>
      </c>
      <c r="K34" s="190">
        <v>5.5</v>
      </c>
      <c r="L34" s="201" t="str">
        <f t="shared" si="4"/>
        <v>C</v>
      </c>
      <c r="M34" s="201">
        <f t="shared" si="5"/>
        <v>2</v>
      </c>
      <c r="N34" s="261">
        <f t="shared" si="0"/>
        <v>2</v>
      </c>
      <c r="O34" s="201"/>
      <c r="P34" s="201"/>
      <c r="Q34" s="202">
        <f t="shared" si="1"/>
      </c>
    </row>
    <row r="35" spans="1:17" s="98" customFormat="1" ht="14.25" customHeight="1">
      <c r="A35" s="163">
        <v>29</v>
      </c>
      <c r="B35" s="334" t="s">
        <v>819</v>
      </c>
      <c r="C35" s="237" t="s">
        <v>136</v>
      </c>
      <c r="D35" s="241" t="s">
        <v>99</v>
      </c>
      <c r="E35" s="245" t="s">
        <v>12</v>
      </c>
      <c r="F35" s="239" t="s">
        <v>533</v>
      </c>
      <c r="G35" s="232" t="s">
        <v>509</v>
      </c>
      <c r="H35" s="190">
        <v>7.5</v>
      </c>
      <c r="I35" s="201" t="str">
        <f t="shared" si="2"/>
        <v>B</v>
      </c>
      <c r="J35" s="201">
        <f t="shared" si="3"/>
        <v>3</v>
      </c>
      <c r="K35" s="190">
        <v>7</v>
      </c>
      <c r="L35" s="201" t="str">
        <f t="shared" si="4"/>
        <v>B</v>
      </c>
      <c r="M35" s="201">
        <f t="shared" si="5"/>
        <v>3</v>
      </c>
      <c r="N35" s="261">
        <f t="shared" si="0"/>
        <v>3</v>
      </c>
      <c r="O35" s="201"/>
      <c r="P35" s="201"/>
      <c r="Q35" s="202">
        <f t="shared" si="1"/>
      </c>
    </row>
    <row r="36" spans="1:17" s="100" customFormat="1" ht="14.25" customHeight="1">
      <c r="A36" s="163">
        <v>30</v>
      </c>
      <c r="B36" s="334" t="s">
        <v>820</v>
      </c>
      <c r="C36" s="237" t="s">
        <v>534</v>
      </c>
      <c r="D36" s="241" t="s">
        <v>99</v>
      </c>
      <c r="E36" s="245" t="s">
        <v>12</v>
      </c>
      <c r="F36" s="239">
        <v>34448</v>
      </c>
      <c r="G36" s="232" t="s">
        <v>33</v>
      </c>
      <c r="H36" s="190">
        <v>7.8</v>
      </c>
      <c r="I36" s="201" t="str">
        <f t="shared" si="2"/>
        <v>B</v>
      </c>
      <c r="J36" s="201">
        <f t="shared" si="3"/>
        <v>3</v>
      </c>
      <c r="K36" s="190">
        <v>8</v>
      </c>
      <c r="L36" s="201" t="str">
        <f t="shared" si="4"/>
        <v>B+</v>
      </c>
      <c r="M36" s="201">
        <f t="shared" si="5"/>
        <v>3.5</v>
      </c>
      <c r="N36" s="261">
        <f t="shared" si="0"/>
        <v>3.3</v>
      </c>
      <c r="O36" s="201"/>
      <c r="P36" s="201"/>
      <c r="Q36" s="202">
        <f t="shared" si="1"/>
      </c>
    </row>
    <row r="37" spans="1:17" s="94" customFormat="1" ht="14.25" customHeight="1">
      <c r="A37" s="163">
        <v>31</v>
      </c>
      <c r="B37" s="334" t="s">
        <v>821</v>
      </c>
      <c r="C37" s="246" t="s">
        <v>16</v>
      </c>
      <c r="D37" s="247" t="s">
        <v>99</v>
      </c>
      <c r="E37" s="248" t="s">
        <v>12</v>
      </c>
      <c r="F37" s="249" t="s">
        <v>113</v>
      </c>
      <c r="G37" s="250" t="s">
        <v>17</v>
      </c>
      <c r="H37" s="190">
        <v>7.8</v>
      </c>
      <c r="I37" s="215" t="str">
        <f t="shared" si="2"/>
        <v>B</v>
      </c>
      <c r="J37" s="215">
        <f t="shared" si="3"/>
        <v>3</v>
      </c>
      <c r="K37" s="190">
        <v>7</v>
      </c>
      <c r="L37" s="215" t="str">
        <f t="shared" si="4"/>
        <v>B</v>
      </c>
      <c r="M37" s="215">
        <f t="shared" si="5"/>
        <v>3</v>
      </c>
      <c r="N37" s="261">
        <f t="shared" si="0"/>
        <v>3</v>
      </c>
      <c r="O37" s="215"/>
      <c r="P37" s="215"/>
      <c r="Q37" s="202">
        <f t="shared" si="1"/>
      </c>
    </row>
    <row r="38" spans="1:17" s="98" customFormat="1" ht="14.25" customHeight="1">
      <c r="A38" s="163">
        <v>32</v>
      </c>
      <c r="B38" s="334" t="s">
        <v>822</v>
      </c>
      <c r="C38" s="229" t="s">
        <v>18</v>
      </c>
      <c r="D38" s="230" t="s">
        <v>104</v>
      </c>
      <c r="E38" s="168" t="s">
        <v>12</v>
      </c>
      <c r="F38" s="231">
        <v>34917</v>
      </c>
      <c r="G38" s="240" t="s">
        <v>17</v>
      </c>
      <c r="H38" s="190">
        <v>7.8</v>
      </c>
      <c r="I38" s="192" t="str">
        <f t="shared" si="2"/>
        <v>B</v>
      </c>
      <c r="J38" s="192">
        <f t="shared" si="3"/>
        <v>3</v>
      </c>
      <c r="K38" s="190">
        <v>7.5</v>
      </c>
      <c r="L38" s="192" t="str">
        <f t="shared" si="4"/>
        <v>B</v>
      </c>
      <c r="M38" s="192">
        <f t="shared" si="5"/>
        <v>3</v>
      </c>
      <c r="N38" s="261">
        <f t="shared" si="0"/>
        <v>3</v>
      </c>
      <c r="O38" s="192"/>
      <c r="P38" s="192"/>
      <c r="Q38" s="202">
        <f t="shared" si="1"/>
      </c>
    </row>
    <row r="39" spans="1:17" s="98" customFormat="1" ht="14.25" customHeight="1">
      <c r="A39" s="163">
        <v>33</v>
      </c>
      <c r="B39" s="334" t="s">
        <v>823</v>
      </c>
      <c r="C39" s="237" t="s">
        <v>535</v>
      </c>
      <c r="D39" s="241" t="s">
        <v>106</v>
      </c>
      <c r="E39" s="245" t="s">
        <v>12</v>
      </c>
      <c r="F39" s="239" t="s">
        <v>536</v>
      </c>
      <c r="G39" s="232" t="s">
        <v>174</v>
      </c>
      <c r="H39" s="190">
        <v>7.5</v>
      </c>
      <c r="I39" s="192" t="str">
        <f t="shared" si="2"/>
        <v>B</v>
      </c>
      <c r="J39" s="192">
        <f t="shared" si="3"/>
        <v>3</v>
      </c>
      <c r="K39" s="190">
        <v>7</v>
      </c>
      <c r="L39" s="192" t="str">
        <f t="shared" si="4"/>
        <v>B</v>
      </c>
      <c r="M39" s="192">
        <f t="shared" si="5"/>
        <v>3</v>
      </c>
      <c r="N39" s="261">
        <f t="shared" si="0"/>
        <v>3</v>
      </c>
      <c r="O39" s="201"/>
      <c r="P39" s="201"/>
      <c r="Q39" s="202">
        <f aca="true" t="shared" si="6" ref="Q39:Q57">IF(COUNTIF(H39:M39,"F")+COUNTIF(H39:M39,"F+")&gt;0,"TL "&amp;COUNTIF(H39:M39,"F")+COUNTIF(H39:M39,"F+")&amp;" HP","")</f>
      </c>
    </row>
    <row r="40" spans="1:17" s="98" customFormat="1" ht="14.25" customHeight="1">
      <c r="A40" s="163">
        <v>34</v>
      </c>
      <c r="B40" s="334" t="s">
        <v>824</v>
      </c>
      <c r="C40" s="237" t="s">
        <v>537</v>
      </c>
      <c r="D40" s="241" t="s">
        <v>106</v>
      </c>
      <c r="E40" s="245" t="s">
        <v>12</v>
      </c>
      <c r="F40" s="239">
        <v>34521</v>
      </c>
      <c r="G40" s="232" t="s">
        <v>266</v>
      </c>
      <c r="H40" s="190">
        <v>7</v>
      </c>
      <c r="I40" s="192" t="str">
        <f t="shared" si="2"/>
        <v>B</v>
      </c>
      <c r="J40" s="192">
        <f t="shared" si="3"/>
        <v>3</v>
      </c>
      <c r="K40" s="190">
        <v>7.5</v>
      </c>
      <c r="L40" s="192" t="str">
        <f t="shared" si="4"/>
        <v>B</v>
      </c>
      <c r="M40" s="192">
        <f t="shared" si="5"/>
        <v>3</v>
      </c>
      <c r="N40" s="261">
        <f t="shared" si="0"/>
        <v>3</v>
      </c>
      <c r="O40" s="201"/>
      <c r="P40" s="201"/>
      <c r="Q40" s="202">
        <f t="shared" si="6"/>
      </c>
    </row>
    <row r="41" spans="1:17" s="98" customFormat="1" ht="14.25" customHeight="1">
      <c r="A41" s="163">
        <v>35</v>
      </c>
      <c r="B41" s="334" t="s">
        <v>825</v>
      </c>
      <c r="C41" s="237" t="s">
        <v>538</v>
      </c>
      <c r="D41" s="241" t="s">
        <v>112</v>
      </c>
      <c r="E41" s="245" t="s">
        <v>12</v>
      </c>
      <c r="F41" s="239" t="s">
        <v>145</v>
      </c>
      <c r="G41" s="232" t="s">
        <v>151</v>
      </c>
      <c r="H41" s="190">
        <v>6.8</v>
      </c>
      <c r="I41" s="192" t="str">
        <f t="shared" si="2"/>
        <v>C+</v>
      </c>
      <c r="J41" s="192">
        <f t="shared" si="3"/>
        <v>2.5</v>
      </c>
      <c r="K41" s="190">
        <v>7.5</v>
      </c>
      <c r="L41" s="192" t="str">
        <f t="shared" si="4"/>
        <v>B</v>
      </c>
      <c r="M41" s="192">
        <f t="shared" si="5"/>
        <v>3</v>
      </c>
      <c r="N41" s="261">
        <f t="shared" si="0"/>
        <v>2.8</v>
      </c>
      <c r="O41" s="201"/>
      <c r="P41" s="201"/>
      <c r="Q41" s="202">
        <f t="shared" si="6"/>
      </c>
    </row>
    <row r="42" spans="1:17" s="98" customFormat="1" ht="14.25" customHeight="1">
      <c r="A42" s="163">
        <v>36</v>
      </c>
      <c r="B42" s="334" t="s">
        <v>826</v>
      </c>
      <c r="C42" s="237" t="s">
        <v>136</v>
      </c>
      <c r="D42" s="241" t="s">
        <v>373</v>
      </c>
      <c r="E42" s="245" t="s">
        <v>12</v>
      </c>
      <c r="F42" s="239" t="s">
        <v>539</v>
      </c>
      <c r="G42" s="232" t="s">
        <v>540</v>
      </c>
      <c r="H42" s="190">
        <v>7</v>
      </c>
      <c r="I42" s="192" t="str">
        <f t="shared" si="2"/>
        <v>B</v>
      </c>
      <c r="J42" s="192">
        <f t="shared" si="3"/>
        <v>3</v>
      </c>
      <c r="K42" s="190">
        <v>6</v>
      </c>
      <c r="L42" s="192" t="str">
        <f t="shared" si="4"/>
        <v>C</v>
      </c>
      <c r="M42" s="192">
        <f t="shared" si="5"/>
        <v>2</v>
      </c>
      <c r="N42" s="261">
        <f t="shared" si="0"/>
        <v>2.4</v>
      </c>
      <c r="O42" s="201"/>
      <c r="P42" s="201"/>
      <c r="Q42" s="202">
        <f t="shared" si="6"/>
      </c>
    </row>
    <row r="43" spans="1:17" s="98" customFormat="1" ht="14.25" customHeight="1">
      <c r="A43" s="163">
        <v>37</v>
      </c>
      <c r="B43" s="334" t="s">
        <v>1565</v>
      </c>
      <c r="C43" s="237" t="s">
        <v>18</v>
      </c>
      <c r="D43" s="241" t="s">
        <v>541</v>
      </c>
      <c r="E43" s="245" t="s">
        <v>12</v>
      </c>
      <c r="F43" s="239">
        <v>34220</v>
      </c>
      <c r="G43" s="232" t="s">
        <v>460</v>
      </c>
      <c r="H43" s="190">
        <v>7</v>
      </c>
      <c r="I43" s="192" t="str">
        <f t="shared" si="2"/>
        <v>B</v>
      </c>
      <c r="J43" s="192">
        <f t="shared" si="3"/>
        <v>3</v>
      </c>
      <c r="K43" s="190">
        <v>8</v>
      </c>
      <c r="L43" s="192" t="str">
        <f t="shared" si="4"/>
        <v>B+</v>
      </c>
      <c r="M43" s="192">
        <f t="shared" si="5"/>
        <v>3.5</v>
      </c>
      <c r="N43" s="261">
        <f t="shared" si="0"/>
        <v>3.3</v>
      </c>
      <c r="O43" s="201"/>
      <c r="P43" s="201"/>
      <c r="Q43" s="202">
        <f t="shared" si="6"/>
      </c>
    </row>
    <row r="44" spans="1:17" s="98" customFormat="1" ht="14.25" customHeight="1">
      <c r="A44" s="163">
        <v>38</v>
      </c>
      <c r="B44" s="334" t="s">
        <v>827</v>
      </c>
      <c r="C44" s="237" t="s">
        <v>489</v>
      </c>
      <c r="D44" s="241" t="s">
        <v>542</v>
      </c>
      <c r="E44" s="245" t="s">
        <v>12</v>
      </c>
      <c r="F44" s="239">
        <v>34901</v>
      </c>
      <c r="G44" s="232" t="s">
        <v>33</v>
      </c>
      <c r="H44" s="190">
        <v>7.8</v>
      </c>
      <c r="I44" s="192" t="str">
        <f t="shared" si="2"/>
        <v>B</v>
      </c>
      <c r="J44" s="192">
        <f t="shared" si="3"/>
        <v>3</v>
      </c>
      <c r="K44" s="190">
        <v>8</v>
      </c>
      <c r="L44" s="192" t="str">
        <f t="shared" si="4"/>
        <v>B+</v>
      </c>
      <c r="M44" s="192">
        <f t="shared" si="5"/>
        <v>3.5</v>
      </c>
      <c r="N44" s="261">
        <f t="shared" si="0"/>
        <v>3.3</v>
      </c>
      <c r="O44" s="201"/>
      <c r="P44" s="201"/>
      <c r="Q44" s="202">
        <f t="shared" si="6"/>
      </c>
    </row>
    <row r="45" spans="1:17" s="98" customFormat="1" ht="14.25" customHeight="1">
      <c r="A45" s="163">
        <v>39</v>
      </c>
      <c r="B45" s="334" t="s">
        <v>828</v>
      </c>
      <c r="C45" s="237" t="s">
        <v>136</v>
      </c>
      <c r="D45" s="241" t="s">
        <v>150</v>
      </c>
      <c r="E45" s="245" t="s">
        <v>12</v>
      </c>
      <c r="F45" s="239">
        <v>34971</v>
      </c>
      <c r="G45" s="232" t="s">
        <v>33</v>
      </c>
      <c r="H45" s="190">
        <v>5</v>
      </c>
      <c r="I45" s="192" t="str">
        <f t="shared" si="2"/>
        <v>D+</v>
      </c>
      <c r="J45" s="192">
        <f t="shared" si="3"/>
        <v>1.5</v>
      </c>
      <c r="K45" s="190">
        <v>7.5</v>
      </c>
      <c r="L45" s="192" t="str">
        <f t="shared" si="4"/>
        <v>B</v>
      </c>
      <c r="M45" s="192">
        <f t="shared" si="5"/>
        <v>3</v>
      </c>
      <c r="N45" s="261">
        <f t="shared" si="0"/>
        <v>2.4</v>
      </c>
      <c r="O45" s="201"/>
      <c r="P45" s="201"/>
      <c r="Q45" s="202">
        <f t="shared" si="6"/>
      </c>
    </row>
    <row r="46" spans="1:17" s="98" customFormat="1" ht="14.25" customHeight="1">
      <c r="A46" s="163">
        <v>40</v>
      </c>
      <c r="B46" s="334" t="s">
        <v>829</v>
      </c>
      <c r="C46" s="237" t="s">
        <v>135</v>
      </c>
      <c r="D46" s="241" t="s">
        <v>150</v>
      </c>
      <c r="E46" s="245" t="s">
        <v>12</v>
      </c>
      <c r="F46" s="239">
        <v>34835</v>
      </c>
      <c r="G46" s="232" t="s">
        <v>13</v>
      </c>
      <c r="H46" s="190">
        <v>7.5</v>
      </c>
      <c r="I46" s="192" t="str">
        <f t="shared" si="2"/>
        <v>B</v>
      </c>
      <c r="J46" s="192">
        <f t="shared" si="3"/>
        <v>3</v>
      </c>
      <c r="K46" s="190">
        <v>7</v>
      </c>
      <c r="L46" s="192" t="str">
        <f t="shared" si="4"/>
        <v>B</v>
      </c>
      <c r="M46" s="192">
        <f t="shared" si="5"/>
        <v>3</v>
      </c>
      <c r="N46" s="261">
        <f t="shared" si="0"/>
        <v>3</v>
      </c>
      <c r="O46" s="201"/>
      <c r="P46" s="201"/>
      <c r="Q46" s="202">
        <f t="shared" si="6"/>
      </c>
    </row>
    <row r="47" spans="1:17" s="98" customFormat="1" ht="14.25" customHeight="1">
      <c r="A47" s="163">
        <v>41</v>
      </c>
      <c r="B47" s="334" t="s">
        <v>830</v>
      </c>
      <c r="C47" s="237" t="s">
        <v>136</v>
      </c>
      <c r="D47" s="241" t="s">
        <v>417</v>
      </c>
      <c r="E47" s="245" t="s">
        <v>12</v>
      </c>
      <c r="F47" s="239">
        <v>34574</v>
      </c>
      <c r="G47" s="232" t="s">
        <v>33</v>
      </c>
      <c r="H47" s="190">
        <v>7.8</v>
      </c>
      <c r="I47" s="192" t="str">
        <f t="shared" si="2"/>
        <v>B</v>
      </c>
      <c r="J47" s="192">
        <f t="shared" si="3"/>
        <v>3</v>
      </c>
      <c r="K47" s="190">
        <v>6.5</v>
      </c>
      <c r="L47" s="192" t="str">
        <f t="shared" si="4"/>
        <v>C+</v>
      </c>
      <c r="M47" s="192">
        <f t="shared" si="5"/>
        <v>2.5</v>
      </c>
      <c r="N47" s="261">
        <f t="shared" si="0"/>
        <v>2.7</v>
      </c>
      <c r="O47" s="201"/>
      <c r="P47" s="201"/>
      <c r="Q47" s="202">
        <f t="shared" si="6"/>
      </c>
    </row>
    <row r="48" spans="1:17" s="98" customFormat="1" ht="14.25" customHeight="1">
      <c r="A48" s="163">
        <v>42</v>
      </c>
      <c r="B48" s="334" t="s">
        <v>832</v>
      </c>
      <c r="C48" s="237" t="s">
        <v>299</v>
      </c>
      <c r="D48" s="241" t="s">
        <v>512</v>
      </c>
      <c r="E48" s="245" t="s">
        <v>12</v>
      </c>
      <c r="F48" s="239">
        <v>34918</v>
      </c>
      <c r="G48" s="232" t="s">
        <v>33</v>
      </c>
      <c r="H48" s="190">
        <v>7.5</v>
      </c>
      <c r="I48" s="192" t="str">
        <f t="shared" si="2"/>
        <v>B</v>
      </c>
      <c r="J48" s="192">
        <f t="shared" si="3"/>
        <v>3</v>
      </c>
      <c r="K48" s="190">
        <v>6</v>
      </c>
      <c r="L48" s="192" t="str">
        <f t="shared" si="4"/>
        <v>C</v>
      </c>
      <c r="M48" s="192">
        <f t="shared" si="5"/>
        <v>2</v>
      </c>
      <c r="N48" s="261">
        <f t="shared" si="0"/>
        <v>2.4</v>
      </c>
      <c r="O48" s="201"/>
      <c r="P48" s="201"/>
      <c r="Q48" s="202">
        <f t="shared" si="6"/>
      </c>
    </row>
    <row r="49" spans="1:17" s="98" customFormat="1" ht="14.25" customHeight="1">
      <c r="A49" s="163">
        <v>43</v>
      </c>
      <c r="B49" s="334" t="s">
        <v>833</v>
      </c>
      <c r="C49" s="237" t="s">
        <v>543</v>
      </c>
      <c r="D49" s="241" t="s">
        <v>512</v>
      </c>
      <c r="E49" s="245" t="s">
        <v>12</v>
      </c>
      <c r="F49" s="239" t="s">
        <v>544</v>
      </c>
      <c r="G49" s="232" t="s">
        <v>191</v>
      </c>
      <c r="H49" s="190">
        <v>7.5</v>
      </c>
      <c r="I49" s="192" t="str">
        <f t="shared" si="2"/>
        <v>B</v>
      </c>
      <c r="J49" s="192">
        <f t="shared" si="3"/>
        <v>3</v>
      </c>
      <c r="K49" s="190">
        <v>7</v>
      </c>
      <c r="L49" s="192" t="str">
        <f t="shared" si="4"/>
        <v>B</v>
      </c>
      <c r="M49" s="192">
        <f t="shared" si="5"/>
        <v>3</v>
      </c>
      <c r="N49" s="261">
        <f t="shared" si="0"/>
        <v>3</v>
      </c>
      <c r="O49" s="201"/>
      <c r="P49" s="201"/>
      <c r="Q49" s="202">
        <f t="shared" si="6"/>
      </c>
    </row>
    <row r="50" spans="1:17" s="98" customFormat="1" ht="14.25" customHeight="1">
      <c r="A50" s="163">
        <v>44</v>
      </c>
      <c r="B50" s="334" t="s">
        <v>834</v>
      </c>
      <c r="C50" s="237" t="s">
        <v>136</v>
      </c>
      <c r="D50" s="241" t="s">
        <v>545</v>
      </c>
      <c r="E50" s="245" t="s">
        <v>12</v>
      </c>
      <c r="F50" s="239">
        <v>34937</v>
      </c>
      <c r="G50" s="232" t="s">
        <v>281</v>
      </c>
      <c r="H50" s="190">
        <v>8</v>
      </c>
      <c r="I50" s="192" t="str">
        <f t="shared" si="2"/>
        <v>B+</v>
      </c>
      <c r="J50" s="192">
        <f t="shared" si="3"/>
        <v>3.5</v>
      </c>
      <c r="K50" s="190">
        <v>7</v>
      </c>
      <c r="L50" s="192" t="str">
        <f t="shared" si="4"/>
        <v>B</v>
      </c>
      <c r="M50" s="192">
        <f t="shared" si="5"/>
        <v>3</v>
      </c>
      <c r="N50" s="261">
        <f t="shared" si="0"/>
        <v>3.2</v>
      </c>
      <c r="O50" s="201"/>
      <c r="P50" s="201"/>
      <c r="Q50" s="202">
        <f t="shared" si="6"/>
      </c>
    </row>
    <row r="51" spans="1:17" s="98" customFormat="1" ht="14.25" customHeight="1">
      <c r="A51" s="163">
        <v>45</v>
      </c>
      <c r="B51" s="334" t="s">
        <v>835</v>
      </c>
      <c r="C51" s="237" t="s">
        <v>23</v>
      </c>
      <c r="D51" s="241" t="s">
        <v>153</v>
      </c>
      <c r="E51" s="245" t="s">
        <v>12</v>
      </c>
      <c r="F51" s="239" t="s">
        <v>395</v>
      </c>
      <c r="G51" s="232" t="s">
        <v>379</v>
      </c>
      <c r="H51" s="190">
        <v>7.8</v>
      </c>
      <c r="I51" s="192" t="str">
        <f t="shared" si="2"/>
        <v>B</v>
      </c>
      <c r="J51" s="192">
        <f t="shared" si="3"/>
        <v>3</v>
      </c>
      <c r="K51" s="190">
        <v>8.5</v>
      </c>
      <c r="L51" s="192" t="str">
        <f t="shared" si="4"/>
        <v>A</v>
      </c>
      <c r="M51" s="192">
        <f t="shared" si="5"/>
        <v>4</v>
      </c>
      <c r="N51" s="261">
        <f t="shared" si="0"/>
        <v>3.6</v>
      </c>
      <c r="O51" s="201"/>
      <c r="P51" s="201"/>
      <c r="Q51" s="202">
        <f t="shared" si="6"/>
      </c>
    </row>
    <row r="52" spans="1:17" s="98" customFormat="1" ht="14.25" customHeight="1">
      <c r="A52" s="163">
        <v>46</v>
      </c>
      <c r="B52" s="334" t="s">
        <v>836</v>
      </c>
      <c r="C52" s="237" t="s">
        <v>465</v>
      </c>
      <c r="D52" s="241" t="s">
        <v>701</v>
      </c>
      <c r="E52" s="245" t="s">
        <v>12</v>
      </c>
      <c r="F52" s="239" t="s">
        <v>466</v>
      </c>
      <c r="G52" s="232" t="s">
        <v>20</v>
      </c>
      <c r="H52" s="190">
        <v>5</v>
      </c>
      <c r="I52" s="192" t="str">
        <f t="shared" si="2"/>
        <v>D+</v>
      </c>
      <c r="J52" s="192">
        <f t="shared" si="3"/>
        <v>1.5</v>
      </c>
      <c r="K52" s="190">
        <v>6</v>
      </c>
      <c r="L52" s="192" t="str">
        <f t="shared" si="4"/>
        <v>C</v>
      </c>
      <c r="M52" s="192">
        <f t="shared" si="5"/>
        <v>2</v>
      </c>
      <c r="N52" s="261">
        <f t="shared" si="0"/>
        <v>1.8</v>
      </c>
      <c r="O52" s="201"/>
      <c r="P52" s="201"/>
      <c r="Q52" s="202">
        <f t="shared" si="6"/>
      </c>
    </row>
    <row r="53" spans="1:17" s="98" customFormat="1" ht="14.25" customHeight="1">
      <c r="A53" s="163">
        <v>47</v>
      </c>
      <c r="B53" s="334" t="s">
        <v>837</v>
      </c>
      <c r="C53" s="237" t="s">
        <v>546</v>
      </c>
      <c r="D53" s="241" t="s">
        <v>121</v>
      </c>
      <c r="E53" s="245" t="s">
        <v>12</v>
      </c>
      <c r="F53" s="239">
        <v>34476</v>
      </c>
      <c r="G53" s="232" t="s">
        <v>238</v>
      </c>
      <c r="H53" s="190">
        <v>7.3</v>
      </c>
      <c r="I53" s="192" t="str">
        <f t="shared" si="2"/>
        <v>B</v>
      </c>
      <c r="J53" s="192">
        <f t="shared" si="3"/>
        <v>3</v>
      </c>
      <c r="K53" s="190">
        <v>5.5</v>
      </c>
      <c r="L53" s="192" t="str">
        <f t="shared" si="4"/>
        <v>C</v>
      </c>
      <c r="M53" s="192">
        <f t="shared" si="5"/>
        <v>2</v>
      </c>
      <c r="N53" s="261">
        <f t="shared" si="0"/>
        <v>2.4</v>
      </c>
      <c r="O53" s="201"/>
      <c r="P53" s="201"/>
      <c r="Q53" s="202">
        <f t="shared" si="6"/>
      </c>
    </row>
    <row r="54" spans="1:17" s="98" customFormat="1" ht="14.25" customHeight="1">
      <c r="A54" s="163">
        <v>48</v>
      </c>
      <c r="B54" s="334" t="s">
        <v>838</v>
      </c>
      <c r="C54" s="237" t="s">
        <v>365</v>
      </c>
      <c r="D54" s="241" t="s">
        <v>121</v>
      </c>
      <c r="E54" s="245" t="s">
        <v>12</v>
      </c>
      <c r="F54" s="239">
        <v>34406</v>
      </c>
      <c r="G54" s="232" t="s">
        <v>17</v>
      </c>
      <c r="H54" s="190">
        <v>8</v>
      </c>
      <c r="I54" s="192" t="str">
        <f t="shared" si="2"/>
        <v>B+</v>
      </c>
      <c r="J54" s="192">
        <f t="shared" si="3"/>
        <v>3.5</v>
      </c>
      <c r="K54" s="190">
        <v>6.5</v>
      </c>
      <c r="L54" s="192" t="str">
        <f t="shared" si="4"/>
        <v>C+</v>
      </c>
      <c r="M54" s="192">
        <f t="shared" si="5"/>
        <v>2.5</v>
      </c>
      <c r="N54" s="261">
        <f t="shared" si="0"/>
        <v>2.9</v>
      </c>
      <c r="O54" s="201"/>
      <c r="P54" s="201"/>
      <c r="Q54" s="202">
        <f t="shared" si="6"/>
      </c>
    </row>
    <row r="55" spans="1:17" s="98" customFormat="1" ht="14.25" customHeight="1">
      <c r="A55" s="163">
        <v>49</v>
      </c>
      <c r="B55" s="334" t="s">
        <v>839</v>
      </c>
      <c r="C55" s="237" t="s">
        <v>385</v>
      </c>
      <c r="D55" s="241" t="s">
        <v>121</v>
      </c>
      <c r="E55" s="245" t="s">
        <v>12</v>
      </c>
      <c r="F55" s="239" t="s">
        <v>547</v>
      </c>
      <c r="G55" s="232" t="s">
        <v>238</v>
      </c>
      <c r="H55" s="190">
        <v>7.8</v>
      </c>
      <c r="I55" s="192" t="str">
        <f t="shared" si="2"/>
        <v>B</v>
      </c>
      <c r="J55" s="192">
        <f t="shared" si="3"/>
        <v>3</v>
      </c>
      <c r="K55" s="190">
        <v>8</v>
      </c>
      <c r="L55" s="192" t="str">
        <f t="shared" si="4"/>
        <v>B+</v>
      </c>
      <c r="M55" s="192">
        <f t="shared" si="5"/>
        <v>3.5</v>
      </c>
      <c r="N55" s="261">
        <f t="shared" si="0"/>
        <v>3.3</v>
      </c>
      <c r="O55" s="201"/>
      <c r="P55" s="201"/>
      <c r="Q55" s="202">
        <f t="shared" si="6"/>
      </c>
    </row>
    <row r="56" spans="1:17" s="98" customFormat="1" ht="14.25" customHeight="1">
      <c r="A56" s="163">
        <v>50</v>
      </c>
      <c r="B56" s="334" t="s">
        <v>1566</v>
      </c>
      <c r="C56" s="237" t="s">
        <v>548</v>
      </c>
      <c r="D56" s="241" t="s">
        <v>160</v>
      </c>
      <c r="E56" s="245" t="s">
        <v>12</v>
      </c>
      <c r="F56" s="239">
        <v>34484</v>
      </c>
      <c r="G56" s="232" t="s">
        <v>13</v>
      </c>
      <c r="H56" s="190">
        <v>7.8</v>
      </c>
      <c r="I56" s="192" t="str">
        <f t="shared" si="2"/>
        <v>B</v>
      </c>
      <c r="J56" s="192">
        <f t="shared" si="3"/>
        <v>3</v>
      </c>
      <c r="K56" s="190">
        <v>8</v>
      </c>
      <c r="L56" s="192" t="str">
        <f t="shared" si="4"/>
        <v>B+</v>
      </c>
      <c r="M56" s="192">
        <f t="shared" si="5"/>
        <v>3.5</v>
      </c>
      <c r="N56" s="261">
        <f t="shared" si="0"/>
        <v>3.3</v>
      </c>
      <c r="O56" s="201"/>
      <c r="P56" s="201"/>
      <c r="Q56" s="202">
        <f t="shared" si="6"/>
      </c>
    </row>
    <row r="57" spans="1:17" s="98" customFormat="1" ht="14.25" customHeight="1">
      <c r="A57" s="163">
        <v>51</v>
      </c>
      <c r="B57" s="334" t="s">
        <v>840</v>
      </c>
      <c r="C57" s="237" t="s">
        <v>136</v>
      </c>
      <c r="D57" s="241" t="s">
        <v>549</v>
      </c>
      <c r="E57" s="245" t="s">
        <v>12</v>
      </c>
      <c r="F57" s="239">
        <v>34912</v>
      </c>
      <c r="G57" s="232" t="s">
        <v>33</v>
      </c>
      <c r="H57" s="190">
        <v>7.3</v>
      </c>
      <c r="I57" s="192" t="str">
        <f t="shared" si="2"/>
        <v>B</v>
      </c>
      <c r="J57" s="192">
        <f t="shared" si="3"/>
        <v>3</v>
      </c>
      <c r="K57" s="190">
        <v>5.5</v>
      </c>
      <c r="L57" s="192" t="str">
        <f t="shared" si="4"/>
        <v>C</v>
      </c>
      <c r="M57" s="192">
        <f t="shared" si="5"/>
        <v>2</v>
      </c>
      <c r="N57" s="261">
        <f t="shared" si="0"/>
        <v>2.4</v>
      </c>
      <c r="O57" s="201"/>
      <c r="P57" s="201"/>
      <c r="Q57" s="202">
        <f t="shared" si="6"/>
      </c>
    </row>
    <row r="58" spans="1:17" s="100" customFormat="1" ht="14.25" customHeight="1">
      <c r="A58" s="176">
        <v>52</v>
      </c>
      <c r="B58" s="335" t="s">
        <v>841</v>
      </c>
      <c r="C58" s="246" t="s">
        <v>136</v>
      </c>
      <c r="D58" s="247" t="s">
        <v>164</v>
      </c>
      <c r="E58" s="248" t="s">
        <v>12</v>
      </c>
      <c r="F58" s="249" t="s">
        <v>187</v>
      </c>
      <c r="G58" s="250" t="s">
        <v>281</v>
      </c>
      <c r="H58" s="338"/>
      <c r="I58" s="215"/>
      <c r="J58" s="215"/>
      <c r="K58" s="338"/>
      <c r="L58" s="215"/>
      <c r="M58" s="215"/>
      <c r="N58" s="269"/>
      <c r="O58" s="215"/>
      <c r="P58" s="215"/>
      <c r="Q58" s="223" t="s">
        <v>1525</v>
      </c>
    </row>
    <row r="59" spans="2:21" ht="17.25" customHeight="1">
      <c r="B59" s="30"/>
      <c r="C59" s="4"/>
      <c r="E59" s="47"/>
      <c r="H59" s="59"/>
      <c r="I59" s="60"/>
      <c r="J59" s="59"/>
      <c r="K59" s="403" t="s">
        <v>1567</v>
      </c>
      <c r="L59" s="404"/>
      <c r="M59" s="404"/>
      <c r="N59" s="404"/>
      <c r="O59" s="404"/>
      <c r="P59" s="404"/>
      <c r="Q59" s="404"/>
      <c r="T59" s="19"/>
      <c r="U59" s="4"/>
    </row>
    <row r="60" spans="2:21" ht="17.25" customHeight="1">
      <c r="B60" s="30"/>
      <c r="C60" s="4"/>
      <c r="E60" s="47"/>
      <c r="H60" s="59"/>
      <c r="I60" s="60"/>
      <c r="J60" s="59"/>
      <c r="K60" s="59"/>
      <c r="L60" s="60"/>
      <c r="M60" s="59"/>
      <c r="N60" s="59"/>
      <c r="O60" s="59"/>
      <c r="P60" s="59"/>
      <c r="Q60" s="21"/>
      <c r="T60" s="19"/>
      <c r="U60" s="4"/>
    </row>
    <row r="61" spans="2:21" ht="17.25" customHeight="1">
      <c r="B61" s="30"/>
      <c r="C61" s="4"/>
      <c r="E61" s="47"/>
      <c r="H61" s="59"/>
      <c r="I61" s="60"/>
      <c r="J61" s="59"/>
      <c r="K61" s="59"/>
      <c r="L61" s="60"/>
      <c r="M61" s="59"/>
      <c r="N61" s="59"/>
      <c r="O61" s="59"/>
      <c r="P61" s="59"/>
      <c r="Q61" s="21"/>
      <c r="T61" s="19"/>
      <c r="U61" s="4"/>
    </row>
    <row r="62" spans="2:21" ht="17.25" customHeight="1">
      <c r="B62" s="30"/>
      <c r="C62" s="4"/>
      <c r="E62" s="47"/>
      <c r="H62" s="59"/>
      <c r="I62" s="60"/>
      <c r="J62" s="59"/>
      <c r="K62" s="59"/>
      <c r="L62" s="60"/>
      <c r="M62" s="59"/>
      <c r="N62" s="59"/>
      <c r="O62" s="59"/>
      <c r="P62" s="59"/>
      <c r="Q62" s="21"/>
      <c r="T62" s="19"/>
      <c r="U62" s="4"/>
    </row>
    <row r="63" spans="2:21" ht="17.25" customHeight="1">
      <c r="B63" s="30"/>
      <c r="C63" s="4"/>
      <c r="E63" s="47"/>
      <c r="H63" s="59"/>
      <c r="I63" s="60"/>
      <c r="J63" s="59"/>
      <c r="K63" s="59"/>
      <c r="L63" s="60"/>
      <c r="M63" s="59"/>
      <c r="N63" s="59"/>
      <c r="O63" s="59"/>
      <c r="P63" s="59"/>
      <c r="Q63" s="21"/>
      <c r="T63" s="19"/>
      <c r="U63" s="4"/>
    </row>
    <row r="64" spans="2:21" ht="17.25" customHeight="1">
      <c r="B64" s="30"/>
      <c r="C64" s="4"/>
      <c r="E64" s="47"/>
      <c r="H64" s="59"/>
      <c r="I64" s="60"/>
      <c r="J64" s="59"/>
      <c r="K64" s="59"/>
      <c r="L64" s="60"/>
      <c r="M64" s="59"/>
      <c r="N64" s="59"/>
      <c r="O64" s="59"/>
      <c r="P64" s="59"/>
      <c r="Q64" s="21"/>
      <c r="T64" s="19"/>
      <c r="U64" s="4"/>
    </row>
    <row r="65" spans="2:21" ht="17.25" customHeight="1">
      <c r="B65" s="30"/>
      <c r="C65" s="4"/>
      <c r="E65" s="47"/>
      <c r="H65" s="59"/>
      <c r="I65" s="60"/>
      <c r="J65" s="59"/>
      <c r="K65" s="59"/>
      <c r="L65" s="60"/>
      <c r="M65" s="59"/>
      <c r="N65" s="59"/>
      <c r="O65" s="59"/>
      <c r="P65" s="59"/>
      <c r="Q65" s="21"/>
      <c r="T65" s="19"/>
      <c r="U65" s="4"/>
    </row>
    <row r="66" spans="2:21" ht="17.25" customHeight="1">
      <c r="B66" s="30"/>
      <c r="C66" s="4"/>
      <c r="E66" s="47"/>
      <c r="H66" s="59"/>
      <c r="I66" s="60"/>
      <c r="J66" s="59"/>
      <c r="K66" s="59"/>
      <c r="L66" s="60"/>
      <c r="M66" s="59"/>
      <c r="N66" s="59"/>
      <c r="O66" s="59"/>
      <c r="P66" s="59"/>
      <c r="Q66" s="21"/>
      <c r="T66" s="19"/>
      <c r="U66" s="4"/>
    </row>
    <row r="67" spans="2:21" ht="17.25" customHeight="1">
      <c r="B67" s="30"/>
      <c r="C67" s="4"/>
      <c r="E67" s="47"/>
      <c r="H67" s="59"/>
      <c r="I67" s="60"/>
      <c r="J67" s="59"/>
      <c r="K67" s="59"/>
      <c r="L67" s="60"/>
      <c r="M67" s="59"/>
      <c r="N67" s="59"/>
      <c r="O67" s="59"/>
      <c r="P67" s="59"/>
      <c r="Q67" s="21"/>
      <c r="T67" s="19"/>
      <c r="U67" s="4"/>
    </row>
    <row r="68" spans="3:13" ht="17.25" customHeight="1">
      <c r="C68" s="3"/>
      <c r="D68" s="3"/>
      <c r="M68" s="4"/>
    </row>
    <row r="69" spans="3:4" ht="17.25" customHeight="1">
      <c r="C69" s="3"/>
      <c r="D69" s="62"/>
    </row>
    <row r="70" spans="3:4" ht="37.5" customHeight="1">
      <c r="C70" s="3" t="s">
        <v>656</v>
      </c>
      <c r="D70" s="3">
        <f>COUNTIF(N9:N58,"&gt;=3.6")</f>
        <v>1</v>
      </c>
    </row>
    <row r="71" spans="3:4" ht="17.25" customHeight="1">
      <c r="C71" s="3" t="s">
        <v>419</v>
      </c>
      <c r="D71" s="62">
        <f>COUNTIF(N9:N58,"&gt;=3.2")-COUNTIF(N9:N58,"&gt;=3.6")</f>
        <v>6</v>
      </c>
    </row>
    <row r="72" spans="3:4" ht="17.25" customHeight="1">
      <c r="C72" s="3" t="s">
        <v>657</v>
      </c>
      <c r="D72" s="62">
        <f>COUNTIF(N9:N58,"&gt;=2.5")-COUNTIF(N9:N58,"&gt;=3.2")</f>
        <v>24</v>
      </c>
    </row>
    <row r="73" spans="3:4" ht="17.25" customHeight="1">
      <c r="C73" s="3" t="s">
        <v>658</v>
      </c>
      <c r="D73" s="62">
        <f>COUNTIF(N9:N58,"&gt;=2.0")-COUNTIF(N9:N58,"&gt;=2.5")</f>
        <v>14</v>
      </c>
    </row>
    <row r="74" spans="3:4" ht="17.25" customHeight="1">
      <c r="C74" s="3" t="s">
        <v>659</v>
      </c>
      <c r="D74" s="62">
        <f>COUNTIF(N9:N58,"&gt;=1")-COUNTIF(N9:N58,"&gt;=2")</f>
        <v>2</v>
      </c>
    </row>
    <row r="75" spans="3:4" ht="17.25" customHeight="1">
      <c r="C75" s="3" t="s">
        <v>657</v>
      </c>
      <c r="D75" s="62">
        <f>COUNTIF(N9:N58,"&gt;=0")-COUNTIF(N9:N58,"&gt;=1")</f>
        <v>0</v>
      </c>
    </row>
    <row r="76" spans="3:4" ht="17.25" customHeight="1">
      <c r="C76" s="3"/>
      <c r="D76" s="3">
        <f>SUBTOTAL(9,D70:D75)</f>
        <v>47</v>
      </c>
    </row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</sheetData>
  <sheetProtection selectLockedCells="1" selectUnlockedCells="1"/>
  <protectedRanges>
    <protectedRange password="CE28" sqref="P7:P58" name="Range1"/>
  </protectedRanges>
  <mergeCells count="13">
    <mergeCell ref="A1:F1"/>
    <mergeCell ref="O5:P5"/>
    <mergeCell ref="C4:D4"/>
    <mergeCell ref="A5:G5"/>
    <mergeCell ref="H2:M2"/>
    <mergeCell ref="H3:Q3"/>
    <mergeCell ref="Q4:Q5"/>
    <mergeCell ref="O4:P4"/>
    <mergeCell ref="H4:J4"/>
    <mergeCell ref="H5:J5"/>
    <mergeCell ref="K4:M4"/>
    <mergeCell ref="K5:M5"/>
    <mergeCell ref="K59:Q59"/>
  </mergeCells>
  <conditionalFormatting sqref="A7:A58 C7:J58 K27:K58 K7:K25 L7:IV58">
    <cfRule type="cellIs" priority="1" dxfId="0" operator="equal" stopIfTrue="1">
      <formula>"F"</formula>
    </cfRule>
    <cfRule type="cellIs" priority="2" dxfId="0" operator="equal" stopIfTrue="1">
      <formula>"F+"</formula>
    </cfRule>
  </conditionalFormatting>
  <printOptions horizontalCentered="1"/>
  <pageMargins left="0.2" right="0.2" top="0.17" bottom="0.18" header="0.37" footer="0.18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2"/>
  <sheetViews>
    <sheetView zoomScalePageLayoutView="0" workbookViewId="0" topLeftCell="A1">
      <pane xSplit="6" topLeftCell="G1" activePane="topRight" state="frozen"/>
      <selection pane="topLeft" activeCell="V70" sqref="O27:V70"/>
      <selection pane="topRight" activeCell="L7" sqref="L7:M19"/>
    </sheetView>
  </sheetViews>
  <sheetFormatPr defaultColWidth="9.00390625" defaultRowHeight="15.75"/>
  <cols>
    <col min="1" max="1" width="4.125" style="4" customWidth="1"/>
    <col min="2" max="2" width="6.25390625" style="4" customWidth="1"/>
    <col min="3" max="3" width="16.375" style="16" customWidth="1"/>
    <col min="4" max="4" width="20.25390625" style="4" customWidth="1"/>
    <col min="5" max="5" width="5.375" style="47" customWidth="1"/>
    <col min="6" max="6" width="11.00390625" style="4" customWidth="1"/>
    <col min="7" max="7" width="8.625" style="45" customWidth="1"/>
    <col min="8" max="13" width="6.875" style="3" customWidth="1"/>
    <col min="14" max="14" width="8.625" style="9" customWidth="1"/>
    <col min="15" max="15" width="2.375" style="3" hidden="1" customWidth="1"/>
    <col min="16" max="16" width="7.00390625" style="4" customWidth="1"/>
    <col min="17" max="16384" width="9.00390625" style="3" customWidth="1"/>
  </cols>
  <sheetData>
    <row r="1" spans="1:14" s="4" customFormat="1" ht="18" customHeight="1">
      <c r="A1" s="412" t="s">
        <v>1568</v>
      </c>
      <c r="B1" s="412"/>
      <c r="C1" s="412"/>
      <c r="D1" s="412"/>
      <c r="E1" s="412"/>
      <c r="F1" s="412"/>
      <c r="G1" s="44"/>
      <c r="N1" s="9"/>
    </row>
    <row r="2" spans="1:16" s="4" customFormat="1" ht="26.25" customHeight="1">
      <c r="A2" s="415" t="s">
        <v>1501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</row>
    <row r="3" spans="1:16" s="4" customFormat="1" ht="11.25" hidden="1">
      <c r="A3" s="10"/>
      <c r="B3" s="10"/>
      <c r="C3" s="10"/>
      <c r="D3" s="11"/>
      <c r="E3" s="46"/>
      <c r="F3" s="11"/>
      <c r="G3" s="11"/>
      <c r="H3" s="421"/>
      <c r="I3" s="421"/>
      <c r="J3" s="421"/>
      <c r="K3" s="421"/>
      <c r="L3" s="421"/>
      <c r="M3" s="421"/>
      <c r="N3" s="421"/>
      <c r="O3" s="421"/>
      <c r="P3" s="421"/>
    </row>
    <row r="4" spans="1:16" s="49" customFormat="1" ht="39" customHeight="1">
      <c r="A4" s="13" t="s">
        <v>126</v>
      </c>
      <c r="B4" s="13" t="s">
        <v>0</v>
      </c>
      <c r="C4" s="417" t="s">
        <v>1</v>
      </c>
      <c r="D4" s="418"/>
      <c r="E4" s="68" t="s">
        <v>2</v>
      </c>
      <c r="F4" s="34" t="s">
        <v>3</v>
      </c>
      <c r="G4" s="34" t="s">
        <v>4</v>
      </c>
      <c r="H4" s="413" t="s">
        <v>1514</v>
      </c>
      <c r="I4" s="413"/>
      <c r="J4" s="414"/>
      <c r="K4" s="413" t="s">
        <v>1515</v>
      </c>
      <c r="L4" s="413"/>
      <c r="M4" s="414"/>
      <c r="N4" s="12" t="s">
        <v>6</v>
      </c>
      <c r="O4" s="85"/>
      <c r="P4" s="419" t="s">
        <v>7</v>
      </c>
    </row>
    <row r="5" spans="1:16" s="29" customFormat="1" ht="12.75">
      <c r="A5" s="408"/>
      <c r="B5" s="408"/>
      <c r="C5" s="408"/>
      <c r="D5" s="408"/>
      <c r="E5" s="408"/>
      <c r="F5" s="408"/>
      <c r="G5" s="409"/>
      <c r="H5" s="410">
        <v>2</v>
      </c>
      <c r="I5" s="410"/>
      <c r="J5" s="411"/>
      <c r="K5" s="410">
        <v>3</v>
      </c>
      <c r="L5" s="410"/>
      <c r="M5" s="411"/>
      <c r="N5" s="34">
        <f>SUM(H5:M5)</f>
        <v>5</v>
      </c>
      <c r="O5" s="86"/>
      <c r="P5" s="420"/>
    </row>
    <row r="6" spans="1:16" s="16" customFormat="1" ht="15.75" customHeight="1">
      <c r="A6" s="17"/>
      <c r="B6" s="17"/>
      <c r="C6" s="18"/>
      <c r="D6" s="20"/>
      <c r="E6" s="134"/>
      <c r="F6" s="17"/>
      <c r="G6" s="17"/>
      <c r="H6" s="5" t="s">
        <v>248</v>
      </c>
      <c r="I6" s="5" t="s">
        <v>249</v>
      </c>
      <c r="J6" s="5" t="s">
        <v>250</v>
      </c>
      <c r="K6" s="5" t="s">
        <v>248</v>
      </c>
      <c r="L6" s="5" t="s">
        <v>249</v>
      </c>
      <c r="M6" s="5" t="s">
        <v>250</v>
      </c>
      <c r="N6" s="12" t="s">
        <v>250</v>
      </c>
      <c r="O6" s="5" t="s">
        <v>8</v>
      </c>
      <c r="P6" s="6"/>
    </row>
    <row r="7" spans="1:16" s="90" customFormat="1" ht="18.75" customHeight="1">
      <c r="A7" s="163">
        <v>1</v>
      </c>
      <c r="B7" s="251" t="s">
        <v>858</v>
      </c>
      <c r="C7" s="158" t="s">
        <v>568</v>
      </c>
      <c r="D7" s="159"/>
      <c r="E7" s="162" t="s">
        <v>12</v>
      </c>
      <c r="F7" s="252" t="s">
        <v>569</v>
      </c>
      <c r="G7" s="162" t="s">
        <v>570</v>
      </c>
      <c r="H7" s="190">
        <v>6</v>
      </c>
      <c r="I7" s="192" t="str">
        <f>IF(H7&gt;=8.5,"A",IF(H7&gt;=8,"B+",IF(H7&gt;=7,"B",IF(H7&gt;=6.5,"C+",IF(H7&gt;=5.5,"C",IF(H7&gt;=5,"D+",IF(H7&gt;=4,"D",IF(H7&gt;=2,"F+","F"))))))))</f>
        <v>C</v>
      </c>
      <c r="J7" s="192">
        <f>IF(I7="A",4,IF(I7="B+",3.5,IF(I7="B",3,IF(I7="C+",2.5,IF(I7="C",2,IF(I7="D+",1.5,IF(I7="D",1,IF(I7="F+",0.5,0))))))))</f>
        <v>2</v>
      </c>
      <c r="K7" s="190">
        <v>8</v>
      </c>
      <c r="L7" s="192" t="str">
        <f>IF(K7&gt;=8.5,"A",IF(K7&gt;=8,"B+",IF(K7&gt;=7,"B",IF(K7&gt;=6.5,"C+",IF(K7&gt;=5.5,"C",IF(K7&gt;=5,"D+",IF(K7&gt;=4,"D",IF(K7&gt;=2,"F+","F"))))))))</f>
        <v>B+</v>
      </c>
      <c r="M7" s="192">
        <f>IF(L7="A",4,IF(L7="B+",3.5,IF(L7="B",3,IF(L7="C+",2.5,IF(L7="C",2,IF(L7="D+",1.5,IF(L7="D",1,IF(L7="F+",0.5,0))))))))</f>
        <v>3.5</v>
      </c>
      <c r="N7" s="193">
        <f>ROUND((J7*$H$5+M7*$K$5)/$N$5,2)</f>
        <v>2.9</v>
      </c>
      <c r="O7" s="192"/>
      <c r="P7" s="194">
        <f aca="true" t="shared" si="0" ref="P7:P19">IF(COUNTIF(H7:M7,"F")+COUNTIF(H7:M7,"F+")&gt;0,"TL "&amp;COUNTIF(H7:M7,"F")+COUNTIF(H7:M7,"F+")&amp;" HP","")</f>
      </c>
    </row>
    <row r="8" spans="1:16" s="90" customFormat="1" ht="18.75" customHeight="1">
      <c r="A8" s="163">
        <v>2</v>
      </c>
      <c r="B8" s="253" t="s">
        <v>860</v>
      </c>
      <c r="C8" s="158" t="s">
        <v>571</v>
      </c>
      <c r="D8" s="159"/>
      <c r="E8" s="162" t="s">
        <v>10</v>
      </c>
      <c r="F8" s="252" t="s">
        <v>960</v>
      </c>
      <c r="G8" s="162" t="s">
        <v>570</v>
      </c>
      <c r="H8" s="190">
        <v>6</v>
      </c>
      <c r="I8" s="192" t="str">
        <f aca="true" t="shared" si="1" ref="I8:I19">IF(H8&gt;=8.5,"A",IF(H8&gt;=8,"B+",IF(H8&gt;=7,"B",IF(H8&gt;=6.5,"C+",IF(H8&gt;=5.5,"C",IF(H8&gt;=5,"D+",IF(H8&gt;=4,"D",IF(H8&gt;=2,"F+","F"))))))))</f>
        <v>C</v>
      </c>
      <c r="J8" s="192">
        <f aca="true" t="shared" si="2" ref="J8:J19">IF(I8="A",4,IF(I8="B+",3.5,IF(I8="B",3,IF(I8="C+",2.5,IF(I8="C",2,IF(I8="D+",1.5,IF(I8="D",1,IF(I8="F+",0.5,0))))))))</f>
        <v>2</v>
      </c>
      <c r="K8" s="190">
        <v>7</v>
      </c>
      <c r="L8" s="192" t="str">
        <f aca="true" t="shared" si="3" ref="L8:L19">IF(K8&gt;=8.5,"A",IF(K8&gt;=8,"B+",IF(K8&gt;=7,"B",IF(K8&gt;=6.5,"C+",IF(K8&gt;=5.5,"C",IF(K8&gt;=5,"D+",IF(K8&gt;=4,"D",IF(K8&gt;=2,"F+","F"))))))))</f>
        <v>B</v>
      </c>
      <c r="M8" s="192">
        <f aca="true" t="shared" si="4" ref="M8:M19">IF(L8="A",4,IF(L8="B+",3.5,IF(L8="B",3,IF(L8="C+",2.5,IF(L8="C",2,IF(L8="D+",1.5,IF(L8="D",1,IF(L8="F+",0.5,0))))))))</f>
        <v>3</v>
      </c>
      <c r="N8" s="261">
        <f aca="true" t="shared" si="5" ref="N8:N19">ROUND((J8*$H$5+M8*$K$5)/$N$5,2)</f>
        <v>2.6</v>
      </c>
      <c r="O8" s="192"/>
      <c r="P8" s="202">
        <f t="shared" si="0"/>
      </c>
    </row>
    <row r="9" spans="1:16" s="90" customFormat="1" ht="18.75" customHeight="1">
      <c r="A9" s="163">
        <v>3</v>
      </c>
      <c r="B9" s="253" t="s">
        <v>862</v>
      </c>
      <c r="C9" s="158" t="s">
        <v>572</v>
      </c>
      <c r="D9" s="159"/>
      <c r="E9" s="162" t="s">
        <v>10</v>
      </c>
      <c r="F9" s="252" t="s">
        <v>573</v>
      </c>
      <c r="G9" s="162" t="s">
        <v>570</v>
      </c>
      <c r="H9" s="190">
        <v>6</v>
      </c>
      <c r="I9" s="192" t="str">
        <f t="shared" si="1"/>
        <v>C</v>
      </c>
      <c r="J9" s="192">
        <f t="shared" si="2"/>
        <v>2</v>
      </c>
      <c r="K9" s="190">
        <v>6</v>
      </c>
      <c r="L9" s="192" t="str">
        <f t="shared" si="3"/>
        <v>C</v>
      </c>
      <c r="M9" s="192">
        <f t="shared" si="4"/>
        <v>2</v>
      </c>
      <c r="N9" s="261">
        <f t="shared" si="5"/>
        <v>2</v>
      </c>
      <c r="O9" s="192"/>
      <c r="P9" s="202">
        <f t="shared" si="0"/>
      </c>
    </row>
    <row r="10" spans="1:16" s="90" customFormat="1" ht="18.75" customHeight="1">
      <c r="A10" s="163">
        <v>4</v>
      </c>
      <c r="B10" s="253" t="s">
        <v>863</v>
      </c>
      <c r="C10" s="158" t="s">
        <v>574</v>
      </c>
      <c r="D10" s="159"/>
      <c r="E10" s="162" t="s">
        <v>10</v>
      </c>
      <c r="F10" s="252" t="s">
        <v>963</v>
      </c>
      <c r="G10" s="162" t="s">
        <v>570</v>
      </c>
      <c r="H10" s="190">
        <v>6</v>
      </c>
      <c r="I10" s="192" t="str">
        <f t="shared" si="1"/>
        <v>C</v>
      </c>
      <c r="J10" s="192">
        <f t="shared" si="2"/>
        <v>2</v>
      </c>
      <c r="K10" s="190">
        <v>7</v>
      </c>
      <c r="L10" s="192" t="str">
        <f t="shared" si="3"/>
        <v>B</v>
      </c>
      <c r="M10" s="192">
        <f t="shared" si="4"/>
        <v>3</v>
      </c>
      <c r="N10" s="261">
        <f t="shared" si="5"/>
        <v>2.6</v>
      </c>
      <c r="O10" s="192"/>
      <c r="P10" s="202">
        <f t="shared" si="0"/>
      </c>
    </row>
    <row r="11" spans="1:16" s="90" customFormat="1" ht="18.75" customHeight="1">
      <c r="A11" s="163">
        <v>5</v>
      </c>
      <c r="B11" s="253" t="s">
        <v>865</v>
      </c>
      <c r="C11" s="158" t="s">
        <v>575</v>
      </c>
      <c r="D11" s="159"/>
      <c r="E11" s="162" t="s">
        <v>10</v>
      </c>
      <c r="F11" s="252" t="s">
        <v>965</v>
      </c>
      <c r="G11" s="162" t="s">
        <v>570</v>
      </c>
      <c r="H11" s="190">
        <v>6</v>
      </c>
      <c r="I11" s="192" t="str">
        <f t="shared" si="1"/>
        <v>C</v>
      </c>
      <c r="J11" s="192">
        <f t="shared" si="2"/>
        <v>2</v>
      </c>
      <c r="K11" s="190">
        <v>7</v>
      </c>
      <c r="L11" s="192" t="str">
        <f t="shared" si="3"/>
        <v>B</v>
      </c>
      <c r="M11" s="192">
        <f t="shared" si="4"/>
        <v>3</v>
      </c>
      <c r="N11" s="261">
        <f t="shared" si="5"/>
        <v>2.6</v>
      </c>
      <c r="O11" s="192"/>
      <c r="P11" s="202">
        <f t="shared" si="0"/>
      </c>
    </row>
    <row r="12" spans="1:16" s="90" customFormat="1" ht="18.75" customHeight="1">
      <c r="A12" s="163">
        <v>6</v>
      </c>
      <c r="B12" s="253" t="s">
        <v>867</v>
      </c>
      <c r="C12" s="158" t="s">
        <v>576</v>
      </c>
      <c r="D12" s="159"/>
      <c r="E12" s="162" t="s">
        <v>10</v>
      </c>
      <c r="F12" s="252" t="s">
        <v>577</v>
      </c>
      <c r="G12" s="162" t="s">
        <v>570</v>
      </c>
      <c r="H12" s="190">
        <v>6</v>
      </c>
      <c r="I12" s="192" t="str">
        <f t="shared" si="1"/>
        <v>C</v>
      </c>
      <c r="J12" s="192">
        <f t="shared" si="2"/>
        <v>2</v>
      </c>
      <c r="K12" s="190">
        <v>6</v>
      </c>
      <c r="L12" s="192" t="str">
        <f t="shared" si="3"/>
        <v>C</v>
      </c>
      <c r="M12" s="192">
        <f t="shared" si="4"/>
        <v>2</v>
      </c>
      <c r="N12" s="261">
        <f t="shared" si="5"/>
        <v>2</v>
      </c>
      <c r="O12" s="192"/>
      <c r="P12" s="202">
        <f t="shared" si="0"/>
      </c>
    </row>
    <row r="13" spans="1:16" s="90" customFormat="1" ht="18.75" customHeight="1">
      <c r="A13" s="163">
        <v>7</v>
      </c>
      <c r="B13" s="253" t="s">
        <v>869</v>
      </c>
      <c r="C13" s="158" t="s">
        <v>578</v>
      </c>
      <c r="D13" s="159"/>
      <c r="E13" s="162" t="s">
        <v>10</v>
      </c>
      <c r="F13" s="252" t="s">
        <v>579</v>
      </c>
      <c r="G13" s="162" t="s">
        <v>570</v>
      </c>
      <c r="H13" s="190">
        <v>6</v>
      </c>
      <c r="I13" s="192" t="str">
        <f t="shared" si="1"/>
        <v>C</v>
      </c>
      <c r="J13" s="192">
        <f t="shared" si="2"/>
        <v>2</v>
      </c>
      <c r="K13" s="190">
        <v>6</v>
      </c>
      <c r="L13" s="192" t="str">
        <f t="shared" si="3"/>
        <v>C</v>
      </c>
      <c r="M13" s="192">
        <f t="shared" si="4"/>
        <v>2</v>
      </c>
      <c r="N13" s="261">
        <f t="shared" si="5"/>
        <v>2</v>
      </c>
      <c r="O13" s="192"/>
      <c r="P13" s="202">
        <f t="shared" si="0"/>
      </c>
    </row>
    <row r="14" spans="1:16" s="90" customFormat="1" ht="18.75" customHeight="1">
      <c r="A14" s="163">
        <v>8</v>
      </c>
      <c r="B14" s="253" t="s">
        <v>871</v>
      </c>
      <c r="C14" s="158" t="s">
        <v>580</v>
      </c>
      <c r="D14" s="159"/>
      <c r="E14" s="162" t="s">
        <v>12</v>
      </c>
      <c r="F14" s="252" t="s">
        <v>969</v>
      </c>
      <c r="G14" s="162" t="s">
        <v>570</v>
      </c>
      <c r="H14" s="190">
        <v>6</v>
      </c>
      <c r="I14" s="192" t="str">
        <f t="shared" si="1"/>
        <v>C</v>
      </c>
      <c r="J14" s="192">
        <f t="shared" si="2"/>
        <v>2</v>
      </c>
      <c r="K14" s="190">
        <v>6</v>
      </c>
      <c r="L14" s="192" t="str">
        <f t="shared" si="3"/>
        <v>C</v>
      </c>
      <c r="M14" s="192">
        <f t="shared" si="4"/>
        <v>2</v>
      </c>
      <c r="N14" s="261">
        <f t="shared" si="5"/>
        <v>2</v>
      </c>
      <c r="O14" s="192"/>
      <c r="P14" s="202">
        <f t="shared" si="0"/>
      </c>
    </row>
    <row r="15" spans="1:16" s="90" customFormat="1" ht="18.75" customHeight="1">
      <c r="A15" s="163">
        <v>9</v>
      </c>
      <c r="B15" s="253" t="s">
        <v>873</v>
      </c>
      <c r="C15" s="158" t="s">
        <v>581</v>
      </c>
      <c r="D15" s="159"/>
      <c r="E15" s="162" t="s">
        <v>10</v>
      </c>
      <c r="F15" s="252" t="s">
        <v>582</v>
      </c>
      <c r="G15" s="162" t="s">
        <v>570</v>
      </c>
      <c r="H15" s="190">
        <v>6</v>
      </c>
      <c r="I15" s="192" t="str">
        <f t="shared" si="1"/>
        <v>C</v>
      </c>
      <c r="J15" s="192">
        <f t="shared" si="2"/>
        <v>2</v>
      </c>
      <c r="K15" s="190">
        <v>6</v>
      </c>
      <c r="L15" s="192" t="str">
        <f t="shared" si="3"/>
        <v>C</v>
      </c>
      <c r="M15" s="192">
        <f t="shared" si="4"/>
        <v>2</v>
      </c>
      <c r="N15" s="261">
        <f t="shared" si="5"/>
        <v>2</v>
      </c>
      <c r="O15" s="192"/>
      <c r="P15" s="202">
        <f t="shared" si="0"/>
      </c>
    </row>
    <row r="16" spans="1:16" s="90" customFormat="1" ht="18.75" customHeight="1">
      <c r="A16" s="163">
        <v>10</v>
      </c>
      <c r="B16" s="253" t="s">
        <v>875</v>
      </c>
      <c r="C16" s="158" t="s">
        <v>583</v>
      </c>
      <c r="D16" s="159"/>
      <c r="E16" s="175" t="s">
        <v>10</v>
      </c>
      <c r="F16" s="252" t="s">
        <v>972</v>
      </c>
      <c r="G16" s="162" t="s">
        <v>570</v>
      </c>
      <c r="H16" s="190">
        <v>6</v>
      </c>
      <c r="I16" s="192" t="str">
        <f t="shared" si="1"/>
        <v>C</v>
      </c>
      <c r="J16" s="192">
        <f t="shared" si="2"/>
        <v>2</v>
      </c>
      <c r="K16" s="190">
        <v>6</v>
      </c>
      <c r="L16" s="192" t="str">
        <f t="shared" si="3"/>
        <v>C</v>
      </c>
      <c r="M16" s="192">
        <f t="shared" si="4"/>
        <v>2</v>
      </c>
      <c r="N16" s="261">
        <f t="shared" si="5"/>
        <v>2</v>
      </c>
      <c r="O16" s="192"/>
      <c r="P16" s="202">
        <f t="shared" si="0"/>
      </c>
    </row>
    <row r="17" spans="1:16" s="90" customFormat="1" ht="18.75" customHeight="1">
      <c r="A17" s="163">
        <v>11</v>
      </c>
      <c r="B17" s="253" t="s">
        <v>876</v>
      </c>
      <c r="C17" s="158" t="s">
        <v>584</v>
      </c>
      <c r="D17" s="159"/>
      <c r="E17" s="162" t="s">
        <v>10</v>
      </c>
      <c r="F17" s="252" t="s">
        <v>585</v>
      </c>
      <c r="G17" s="162" t="s">
        <v>570</v>
      </c>
      <c r="H17" s="190">
        <v>6</v>
      </c>
      <c r="I17" s="192" t="str">
        <f t="shared" si="1"/>
        <v>C</v>
      </c>
      <c r="J17" s="192">
        <f t="shared" si="2"/>
        <v>2</v>
      </c>
      <c r="K17" s="190">
        <v>6</v>
      </c>
      <c r="L17" s="192" t="str">
        <f t="shared" si="3"/>
        <v>C</v>
      </c>
      <c r="M17" s="192">
        <f t="shared" si="4"/>
        <v>2</v>
      </c>
      <c r="N17" s="261">
        <f t="shared" si="5"/>
        <v>2</v>
      </c>
      <c r="O17" s="192"/>
      <c r="P17" s="202">
        <f t="shared" si="0"/>
      </c>
    </row>
    <row r="18" spans="1:16" s="90" customFormat="1" ht="18.75" customHeight="1">
      <c r="A18" s="163">
        <v>12</v>
      </c>
      <c r="B18" s="253" t="s">
        <v>877</v>
      </c>
      <c r="C18" s="172" t="s">
        <v>586</v>
      </c>
      <c r="D18" s="173"/>
      <c r="E18" s="175" t="s">
        <v>12</v>
      </c>
      <c r="F18" s="254" t="s">
        <v>975</v>
      </c>
      <c r="G18" s="175" t="s">
        <v>570</v>
      </c>
      <c r="H18" s="190">
        <v>6</v>
      </c>
      <c r="I18" s="192" t="str">
        <f t="shared" si="1"/>
        <v>C</v>
      </c>
      <c r="J18" s="192">
        <f t="shared" si="2"/>
        <v>2</v>
      </c>
      <c r="K18" s="190">
        <v>6</v>
      </c>
      <c r="L18" s="192" t="str">
        <f t="shared" si="3"/>
        <v>C</v>
      </c>
      <c r="M18" s="192">
        <f t="shared" si="4"/>
        <v>2</v>
      </c>
      <c r="N18" s="261">
        <f t="shared" si="5"/>
        <v>2</v>
      </c>
      <c r="O18" s="201"/>
      <c r="P18" s="202">
        <f t="shared" si="0"/>
      </c>
    </row>
    <row r="19" spans="1:16" s="84" customFormat="1" ht="18.75" customHeight="1">
      <c r="A19" s="176">
        <v>13</v>
      </c>
      <c r="B19" s="255" t="s">
        <v>878</v>
      </c>
      <c r="C19" s="256" t="s">
        <v>587</v>
      </c>
      <c r="D19" s="257"/>
      <c r="E19" s="258" t="s">
        <v>10</v>
      </c>
      <c r="F19" s="259" t="s">
        <v>977</v>
      </c>
      <c r="G19" s="258" t="s">
        <v>570</v>
      </c>
      <c r="H19" s="190">
        <v>6</v>
      </c>
      <c r="I19" s="260" t="str">
        <f t="shared" si="1"/>
        <v>C</v>
      </c>
      <c r="J19" s="260">
        <f t="shared" si="2"/>
        <v>2</v>
      </c>
      <c r="K19" s="216">
        <v>7</v>
      </c>
      <c r="L19" s="260" t="str">
        <f t="shared" si="3"/>
        <v>B</v>
      </c>
      <c r="M19" s="260">
        <f t="shared" si="4"/>
        <v>3</v>
      </c>
      <c r="N19" s="269">
        <f t="shared" si="5"/>
        <v>2.6</v>
      </c>
      <c r="O19" s="215"/>
      <c r="P19" s="223">
        <f t="shared" si="0"/>
      </c>
    </row>
    <row r="20" spans="2:29" s="4" customFormat="1" ht="24.75" customHeight="1">
      <c r="B20" s="30"/>
      <c r="C20" s="63"/>
      <c r="E20" s="47"/>
      <c r="I20" s="16"/>
      <c r="R20" s="16"/>
      <c r="W20" s="16"/>
      <c r="X20" s="31"/>
      <c r="Z20" s="22"/>
      <c r="AC20" s="16"/>
    </row>
    <row r="21" spans="2:29" s="4" customFormat="1" ht="13.5" customHeight="1">
      <c r="B21" s="30"/>
      <c r="C21" s="63"/>
      <c r="E21" s="47"/>
      <c r="I21" s="16"/>
      <c r="R21" s="16"/>
      <c r="W21" s="16"/>
      <c r="X21" s="31"/>
      <c r="Z21" s="22"/>
      <c r="AC21" s="16"/>
    </row>
    <row r="22" spans="2:30" ht="13.5" customHeight="1">
      <c r="B22" s="30"/>
      <c r="C22" s="4"/>
      <c r="G22" s="4"/>
      <c r="I22" s="19"/>
      <c r="N22" s="3"/>
      <c r="P22" s="3"/>
      <c r="R22" s="19"/>
      <c r="W22" s="19"/>
      <c r="X22" s="31"/>
      <c r="Z22" s="21"/>
      <c r="AC22" s="19"/>
      <c r="AD22" s="4"/>
    </row>
    <row r="23" spans="2:30" ht="13.5" customHeight="1">
      <c r="B23" s="30"/>
      <c r="C23" s="4"/>
      <c r="G23" s="4"/>
      <c r="I23" s="19"/>
      <c r="N23" s="3"/>
      <c r="P23" s="3"/>
      <c r="R23" s="19"/>
      <c r="W23" s="19"/>
      <c r="X23" s="31"/>
      <c r="Z23" s="21"/>
      <c r="AC23" s="19"/>
      <c r="AD23" s="4"/>
    </row>
    <row r="24" spans="2:30" ht="13.5" customHeight="1">
      <c r="B24" s="30"/>
      <c r="C24" s="4"/>
      <c r="G24" s="4"/>
      <c r="I24" s="19"/>
      <c r="N24" s="3"/>
      <c r="P24" s="3"/>
      <c r="R24" s="19"/>
      <c r="W24" s="19"/>
      <c r="X24" s="31"/>
      <c r="Z24" s="21"/>
      <c r="AC24" s="19"/>
      <c r="AD24" s="4"/>
    </row>
    <row r="25" spans="2:30" ht="13.5" customHeight="1">
      <c r="B25" s="30"/>
      <c r="C25" s="4"/>
      <c r="G25" s="4"/>
      <c r="I25" s="19"/>
      <c r="N25" s="3"/>
      <c r="P25" s="3"/>
      <c r="R25" s="19"/>
      <c r="W25" s="19"/>
      <c r="X25" s="31"/>
      <c r="Z25" s="21"/>
      <c r="AC25" s="19"/>
      <c r="AD25" s="4"/>
    </row>
    <row r="26" spans="2:30" ht="13.5" customHeight="1">
      <c r="B26" s="30"/>
      <c r="C26" s="4"/>
      <c r="G26" s="4"/>
      <c r="I26" s="19"/>
      <c r="N26" s="3"/>
      <c r="P26" s="3"/>
      <c r="R26" s="19"/>
      <c r="W26" s="19"/>
      <c r="X26" s="31"/>
      <c r="Z26" s="21"/>
      <c r="AC26" s="19"/>
      <c r="AD26" s="4"/>
    </row>
    <row r="27" spans="2:30" ht="13.5" customHeight="1">
      <c r="B27" s="30"/>
      <c r="C27" s="4"/>
      <c r="G27" s="4"/>
      <c r="I27" s="19"/>
      <c r="N27" s="3"/>
      <c r="P27" s="3"/>
      <c r="R27" s="19"/>
      <c r="W27" s="19"/>
      <c r="X27" s="31"/>
      <c r="Z27" s="21"/>
      <c r="AC27" s="19"/>
      <c r="AD27" s="4"/>
    </row>
    <row r="28" spans="2:30" ht="13.5" customHeight="1">
      <c r="B28" s="30"/>
      <c r="C28" s="4"/>
      <c r="G28" s="4"/>
      <c r="I28" s="19"/>
      <c r="N28" s="3"/>
      <c r="P28" s="3"/>
      <c r="R28" s="19"/>
      <c r="W28" s="19"/>
      <c r="X28" s="31"/>
      <c r="Z28" s="21"/>
      <c r="AC28" s="19"/>
      <c r="AD28" s="4"/>
    </row>
    <row r="29" spans="2:30" ht="13.5" customHeight="1">
      <c r="B29" s="30"/>
      <c r="C29" s="4"/>
      <c r="G29" s="4"/>
      <c r="I29" s="19"/>
      <c r="N29" s="3"/>
      <c r="P29" s="3"/>
      <c r="R29" s="19"/>
      <c r="W29" s="19"/>
      <c r="X29" s="31"/>
      <c r="Z29" s="21"/>
      <c r="AC29" s="19"/>
      <c r="AD29" s="4"/>
    </row>
    <row r="30" spans="2:30" ht="13.5" customHeight="1">
      <c r="B30" s="30"/>
      <c r="C30" s="4"/>
      <c r="G30" s="4"/>
      <c r="I30" s="19"/>
      <c r="N30" s="3"/>
      <c r="P30" s="3"/>
      <c r="R30" s="19"/>
      <c r="W30" s="19"/>
      <c r="X30" s="31"/>
      <c r="Z30" s="21"/>
      <c r="AC30" s="19"/>
      <c r="AD30" s="4"/>
    </row>
    <row r="31" spans="7:21" ht="13.5" customHeight="1">
      <c r="G31" s="4"/>
      <c r="J31" s="19"/>
      <c r="K31" s="19"/>
      <c r="L31" s="19"/>
      <c r="M31" s="19"/>
      <c r="N31" s="3"/>
      <c r="O31" s="22"/>
      <c r="P31" s="3"/>
      <c r="T31" s="19"/>
      <c r="U31" s="24"/>
    </row>
    <row r="32" spans="7:21" ht="13.5" customHeight="1">
      <c r="G32" s="4"/>
      <c r="J32" s="19"/>
      <c r="K32" s="19"/>
      <c r="L32" s="19"/>
      <c r="M32" s="19"/>
      <c r="N32" s="3"/>
      <c r="O32" s="22"/>
      <c r="P32" s="3"/>
      <c r="T32" s="19"/>
      <c r="U32" s="24"/>
    </row>
    <row r="33" spans="7:21" ht="13.5" customHeight="1">
      <c r="G33" s="4"/>
      <c r="J33" s="19"/>
      <c r="K33" s="19"/>
      <c r="L33" s="19"/>
      <c r="M33" s="19"/>
      <c r="N33" s="3"/>
      <c r="O33" s="22"/>
      <c r="P33" s="3"/>
      <c r="T33" s="19"/>
      <c r="U33" s="24"/>
    </row>
    <row r="34" spans="7:21" ht="13.5" customHeight="1">
      <c r="G34" s="4"/>
      <c r="J34" s="19"/>
      <c r="K34" s="19"/>
      <c r="L34" s="19"/>
      <c r="M34" s="19"/>
      <c r="N34" s="3"/>
      <c r="O34" s="22"/>
      <c r="P34" s="3"/>
      <c r="T34" s="19"/>
      <c r="U34" s="24"/>
    </row>
    <row r="35" spans="7:21" ht="13.5" customHeight="1">
      <c r="G35" s="4"/>
      <c r="J35" s="19"/>
      <c r="K35" s="19"/>
      <c r="L35" s="19"/>
      <c r="M35" s="19"/>
      <c r="N35" s="3"/>
      <c r="O35" s="22"/>
      <c r="P35" s="3"/>
      <c r="T35" s="19"/>
      <c r="U35" s="24"/>
    </row>
    <row r="36" spans="7:21" ht="13.5" customHeight="1">
      <c r="G36" s="4"/>
      <c r="J36" s="19"/>
      <c r="K36" s="19"/>
      <c r="L36" s="19"/>
      <c r="M36" s="19"/>
      <c r="N36" s="3"/>
      <c r="O36" s="22"/>
      <c r="P36" s="3"/>
      <c r="T36" s="19"/>
      <c r="U36" s="24"/>
    </row>
    <row r="37" spans="3:21" ht="34.5" customHeight="1">
      <c r="C37" s="3" t="s">
        <v>657</v>
      </c>
      <c r="D37" s="62">
        <f>COUNTIF(N7:N39,"&gt;=2.5")-COUNTIF(N7:N39,"&gt;=3.2")</f>
        <v>5</v>
      </c>
      <c r="F37" s="3" t="s">
        <v>656</v>
      </c>
      <c r="G37" s="3">
        <f>COUNTIF(N7:N39,"&gt;=3.6")</f>
        <v>0</v>
      </c>
      <c r="J37" s="19"/>
      <c r="K37" s="19"/>
      <c r="L37" s="19"/>
      <c r="M37" s="19"/>
      <c r="N37" s="3"/>
      <c r="O37" s="22"/>
      <c r="P37" s="3"/>
      <c r="T37" s="19"/>
      <c r="U37" s="24"/>
    </row>
    <row r="38" spans="3:21" ht="13.5" customHeight="1">
      <c r="C38" s="3" t="s">
        <v>658</v>
      </c>
      <c r="D38" s="62">
        <f>COUNTIF(N7:N39,"&gt;=2.0")-COUNTIF(N7:N39,"&gt;=2.5")</f>
        <v>8</v>
      </c>
      <c r="F38" s="3" t="s">
        <v>419</v>
      </c>
      <c r="G38" s="62">
        <f>COUNTIF(N7:N39,"&gt;=3.2")-COUNTIF(N7:N39,"&gt;=3.6")</f>
        <v>0</v>
      </c>
      <c r="J38" s="19"/>
      <c r="K38" s="19"/>
      <c r="L38" s="19"/>
      <c r="M38" s="19"/>
      <c r="N38" s="3"/>
      <c r="O38" s="22"/>
      <c r="P38" s="3"/>
      <c r="T38" s="19"/>
      <c r="U38" s="24"/>
    </row>
    <row r="39" spans="3:21" ht="13.5" customHeight="1">
      <c r="C39" s="3" t="s">
        <v>659</v>
      </c>
      <c r="D39" s="62">
        <f>COUNTIF(N7:N39,"&gt;=1")-COUNTIF(N7:N39,"&gt;=2")</f>
        <v>0</v>
      </c>
      <c r="G39" s="4"/>
      <c r="J39" s="19"/>
      <c r="K39" s="19"/>
      <c r="L39" s="19"/>
      <c r="M39" s="19"/>
      <c r="N39" s="3"/>
      <c r="O39" s="22"/>
      <c r="P39" s="3"/>
      <c r="T39" s="19"/>
      <c r="U39" s="24"/>
    </row>
    <row r="40" spans="3:21" ht="13.5" customHeight="1">
      <c r="C40" s="3" t="s">
        <v>657</v>
      </c>
      <c r="D40" s="62">
        <f>COUNTIF(N7:N39,"&gt;=0")-COUNTIF(N7:N39,"&gt;=1")</f>
        <v>0</v>
      </c>
      <c r="G40" s="4"/>
      <c r="J40" s="19"/>
      <c r="K40" s="19"/>
      <c r="L40" s="19"/>
      <c r="M40" s="19"/>
      <c r="N40" s="3"/>
      <c r="O40" s="22"/>
      <c r="P40" s="3"/>
      <c r="T40" s="19"/>
      <c r="U40" s="24"/>
    </row>
    <row r="41" spans="3:21" ht="13.5" customHeight="1">
      <c r="C41" s="3"/>
      <c r="D41" s="3">
        <f>SUBTOTAL(9,D35:D40)</f>
        <v>13</v>
      </c>
      <c r="G41" s="4"/>
      <c r="J41" s="19"/>
      <c r="K41" s="19"/>
      <c r="L41" s="19"/>
      <c r="M41" s="19"/>
      <c r="N41" s="3"/>
      <c r="O41" s="22"/>
      <c r="P41" s="3"/>
      <c r="T41" s="19"/>
      <c r="U41" s="24"/>
    </row>
    <row r="42" spans="7:21" ht="13.5" customHeight="1">
      <c r="G42" s="4"/>
      <c r="J42" s="19"/>
      <c r="K42" s="19"/>
      <c r="L42" s="19"/>
      <c r="M42" s="19"/>
      <c r="N42" s="3"/>
      <c r="O42" s="22"/>
      <c r="P42" s="3"/>
      <c r="T42" s="19"/>
      <c r="U42" s="24"/>
    </row>
  </sheetData>
  <sheetProtection selectLockedCells="1" selectUnlockedCells="1"/>
  <mergeCells count="10">
    <mergeCell ref="A5:G5"/>
    <mergeCell ref="H5:J5"/>
    <mergeCell ref="A1:F1"/>
    <mergeCell ref="K4:M4"/>
    <mergeCell ref="K5:M5"/>
    <mergeCell ref="A2:P2"/>
    <mergeCell ref="C4:D4"/>
    <mergeCell ref="H4:J4"/>
    <mergeCell ref="P4:P5"/>
    <mergeCell ref="H3:P3"/>
  </mergeCells>
  <conditionalFormatting sqref="Q1:IV21 H6:M21 A2:A21 G1:P1 B3:G21 H3:M3 N3:P21">
    <cfRule type="cellIs" priority="1" dxfId="0" operator="equal" stopIfTrue="1">
      <formula>"F"</formula>
    </cfRule>
    <cfRule type="cellIs" priority="2" dxfId="0" operator="equal" stopIfTrue="1">
      <formula>"F+"</formula>
    </cfRule>
  </conditionalFormatting>
  <printOptions horizontalCentered="1"/>
  <pageMargins left="0.18" right="0.17" top="0.49" bottom="0.21" header="0.5" footer="0.33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82"/>
  <sheetViews>
    <sheetView zoomScalePageLayoutView="0" workbookViewId="0" topLeftCell="A8">
      <pane xSplit="6" topLeftCell="G1" activePane="topRight" state="frozen"/>
      <selection pane="topLeft" activeCell="V70" sqref="O27:V70"/>
      <selection pane="topRight" activeCell="L8" sqref="L7:M39"/>
    </sheetView>
  </sheetViews>
  <sheetFormatPr defaultColWidth="9.00390625" defaultRowHeight="15.75"/>
  <cols>
    <col min="1" max="1" width="5.375" style="4" customWidth="1"/>
    <col min="2" max="2" width="7.875" style="4" customWidth="1"/>
    <col min="3" max="3" width="17.125" style="16" customWidth="1"/>
    <col min="4" max="4" width="9.125" style="4" customWidth="1"/>
    <col min="5" max="5" width="5.25390625" style="47" customWidth="1"/>
    <col min="6" max="6" width="10.50390625" style="4" customWidth="1"/>
    <col min="7" max="7" width="9.875" style="45" customWidth="1"/>
    <col min="8" max="13" width="7.25390625" style="3" customWidth="1"/>
    <col min="14" max="14" width="9.625" style="9" customWidth="1"/>
    <col min="15" max="15" width="12.25390625" style="4" customWidth="1"/>
    <col min="16" max="16384" width="9.00390625" style="3" customWidth="1"/>
  </cols>
  <sheetData>
    <row r="1" spans="1:14" s="4" customFormat="1" ht="18" customHeight="1">
      <c r="A1" s="391" t="s">
        <v>707</v>
      </c>
      <c r="B1" s="391"/>
      <c r="C1" s="391"/>
      <c r="D1" s="270"/>
      <c r="E1" s="270"/>
      <c r="F1" s="270"/>
      <c r="G1" s="44"/>
      <c r="N1" s="9"/>
    </row>
    <row r="2" spans="1:15" s="4" customFormat="1" ht="15.75" customHeight="1">
      <c r="A2" s="415" t="s">
        <v>1500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</row>
    <row r="3" spans="1:15" s="4" customFormat="1" ht="11.25" hidden="1">
      <c r="A3" s="10"/>
      <c r="B3" s="10"/>
      <c r="C3" s="10"/>
      <c r="D3" s="11"/>
      <c r="E3" s="46"/>
      <c r="F3" s="11"/>
      <c r="G3" s="11"/>
      <c r="H3" s="421"/>
      <c r="I3" s="421"/>
      <c r="J3" s="421"/>
      <c r="K3" s="421"/>
      <c r="L3" s="421"/>
      <c r="M3" s="421"/>
      <c r="N3" s="421"/>
      <c r="O3" s="421"/>
    </row>
    <row r="4" spans="1:15" s="49" customFormat="1" ht="35.25" customHeight="1">
      <c r="A4" s="152" t="s">
        <v>126</v>
      </c>
      <c r="B4" s="152" t="s">
        <v>0</v>
      </c>
      <c r="C4" s="397" t="s">
        <v>1</v>
      </c>
      <c r="D4" s="398"/>
      <c r="E4" s="385" t="s">
        <v>2</v>
      </c>
      <c r="F4" s="153" t="s">
        <v>3</v>
      </c>
      <c r="G4" s="153" t="s">
        <v>4</v>
      </c>
      <c r="H4" s="387" t="s">
        <v>1514</v>
      </c>
      <c r="I4" s="387"/>
      <c r="J4" s="388"/>
      <c r="K4" s="387" t="s">
        <v>1515</v>
      </c>
      <c r="L4" s="387"/>
      <c r="M4" s="388"/>
      <c r="N4" s="153" t="s">
        <v>6</v>
      </c>
      <c r="O4" s="395" t="s">
        <v>7</v>
      </c>
    </row>
    <row r="5" spans="1:15" s="29" customFormat="1" ht="15.75">
      <c r="A5" s="392"/>
      <c r="B5" s="392"/>
      <c r="C5" s="392"/>
      <c r="D5" s="392"/>
      <c r="E5" s="392"/>
      <c r="F5" s="392"/>
      <c r="G5" s="392"/>
      <c r="H5" s="389">
        <v>2</v>
      </c>
      <c r="I5" s="389"/>
      <c r="J5" s="390"/>
      <c r="K5" s="389">
        <v>3</v>
      </c>
      <c r="L5" s="389"/>
      <c r="M5" s="390"/>
      <c r="N5" s="153">
        <f>SUM(H5:M5)</f>
        <v>5</v>
      </c>
      <c r="O5" s="396"/>
    </row>
    <row r="6" spans="1:15" s="16" customFormat="1" ht="12.75" customHeight="1">
      <c r="A6" s="17"/>
      <c r="B6" s="17"/>
      <c r="C6" s="18"/>
      <c r="D6" s="20"/>
      <c r="E6" s="134"/>
      <c r="F6" s="17"/>
      <c r="G6" s="17"/>
      <c r="H6" s="5" t="s">
        <v>248</v>
      </c>
      <c r="I6" s="5" t="s">
        <v>249</v>
      </c>
      <c r="J6" s="5" t="s">
        <v>250</v>
      </c>
      <c r="K6" s="5" t="s">
        <v>248</v>
      </c>
      <c r="L6" s="5" t="s">
        <v>249</v>
      </c>
      <c r="M6" s="5" t="s">
        <v>250</v>
      </c>
      <c r="N6" s="12" t="s">
        <v>250</v>
      </c>
      <c r="O6" s="6"/>
    </row>
    <row r="7" spans="1:15" s="94" customFormat="1" ht="17.25" customHeight="1">
      <c r="A7" s="156">
        <v>1</v>
      </c>
      <c r="B7" s="251" t="s">
        <v>1422</v>
      </c>
      <c r="C7" s="158" t="s">
        <v>550</v>
      </c>
      <c r="D7" s="159" t="s">
        <v>551</v>
      </c>
      <c r="E7" s="162" t="s">
        <v>10</v>
      </c>
      <c r="F7" s="252" t="s">
        <v>552</v>
      </c>
      <c r="G7" s="162" t="s">
        <v>20</v>
      </c>
      <c r="H7" s="190">
        <v>7.5</v>
      </c>
      <c r="I7" s="191" t="str">
        <f>IF(H7&gt;=8.5,"A",IF(H7&gt;=8,"B+",IF(H7&gt;=7,"B",IF(H7&gt;=6.5,"C+",IF(H7&gt;=5.5,"C",IF(H7&gt;=5,"D+",IF(H7&gt;=4,"D",IF(H7&gt;=2,"F+","F"))))))))</f>
        <v>B</v>
      </c>
      <c r="J7" s="192">
        <f>IF(I7="A",4,IF(I7="B+",3.5,IF(I7="B",3,IF(I7="C+",2.5,IF(I7="C",2,IF(I7="D+",1.5,IF(I7="D",1,IF(I7="F+",0.5,0))))))))</f>
        <v>3</v>
      </c>
      <c r="K7" s="190">
        <v>9.3</v>
      </c>
      <c r="L7" s="192" t="str">
        <f>IF(K7&gt;=8.5,"A",IF(K7&gt;=8,"B+",IF(K7&gt;=7,"B",IF(K7&gt;=6.5,"C+",IF(K7&gt;=5.5,"C",IF(K7&gt;=5,"D+",IF(K7&gt;=4,"D",IF(K7&gt;=2,"F+","F"))))))))</f>
        <v>A</v>
      </c>
      <c r="M7" s="192">
        <f>IF(L7="A",4,IF(L7="B+",3.5,IF(L7="B",3,IF(L7="C+",2.5,IF(L7="C",2,IF(L7="D+",1.5,IF(L7="D",1,IF(L7="F+",0.5,0))))))))</f>
        <v>4</v>
      </c>
      <c r="N7" s="193">
        <f>ROUND((J7*$H$5+M7*$K$5)/$N$5,2)</f>
        <v>3.6</v>
      </c>
      <c r="O7" s="194">
        <f aca="true" t="shared" si="0" ref="O7:O39">IF(COUNTIF(H7:M7,"F")+COUNTIF(H7:M7,"F+")&gt;0,"TL "&amp;COUNTIF(H7:M7,"F")+COUNTIF(H7:M7,"F+")&amp;" HP","")</f>
      </c>
    </row>
    <row r="8" spans="1:15" s="98" customFormat="1" ht="17.25" customHeight="1">
      <c r="A8" s="163">
        <v>2</v>
      </c>
      <c r="B8" s="253" t="s">
        <v>1423</v>
      </c>
      <c r="C8" s="172" t="s">
        <v>553</v>
      </c>
      <c r="D8" s="173" t="s">
        <v>554</v>
      </c>
      <c r="E8" s="175" t="s">
        <v>12</v>
      </c>
      <c r="F8" s="254" t="s">
        <v>844</v>
      </c>
      <c r="G8" s="175" t="s">
        <v>20</v>
      </c>
      <c r="H8" s="190"/>
      <c r="I8" s="208"/>
      <c r="J8" s="201"/>
      <c r="K8" s="190"/>
      <c r="L8" s="201"/>
      <c r="M8" s="201"/>
      <c r="N8" s="261"/>
      <c r="O8" s="202" t="s">
        <v>1525</v>
      </c>
    </row>
    <row r="9" spans="1:15" s="98" customFormat="1" ht="17.25" customHeight="1">
      <c r="A9" s="163">
        <v>3</v>
      </c>
      <c r="B9" s="253" t="s">
        <v>1424</v>
      </c>
      <c r="C9" s="172" t="s">
        <v>555</v>
      </c>
      <c r="D9" s="173" t="s">
        <v>51</v>
      </c>
      <c r="E9" s="175" t="s">
        <v>12</v>
      </c>
      <c r="F9" s="254" t="s">
        <v>846</v>
      </c>
      <c r="G9" s="175" t="s">
        <v>13</v>
      </c>
      <c r="H9" s="190">
        <v>8</v>
      </c>
      <c r="I9" s="208" t="str">
        <f aca="true" t="shared" si="1" ref="I9:I39">IF(H9&gt;=8.5,"A",IF(H9&gt;=8,"B+",IF(H9&gt;=7,"B",IF(H9&gt;=6.5,"C+",IF(H9&gt;=5.5,"C",IF(H9&gt;=5,"D+",IF(H9&gt;=4,"D",IF(H9&gt;=2,"F+","F"))))))))</f>
        <v>B+</v>
      </c>
      <c r="J9" s="201">
        <f aca="true" t="shared" si="2" ref="J9:J39">IF(I9="A",4,IF(I9="B+",3.5,IF(I9="B",3,IF(I9="C+",2.5,IF(I9="C",2,IF(I9="D+",1.5,IF(I9="D",1,IF(I9="F+",0.5,0))))))))</f>
        <v>3.5</v>
      </c>
      <c r="K9" s="190">
        <v>8</v>
      </c>
      <c r="L9" s="201" t="str">
        <f aca="true" t="shared" si="3" ref="L9:L39">IF(K9&gt;=8.5,"A",IF(K9&gt;=8,"B+",IF(K9&gt;=7,"B",IF(K9&gt;=6.5,"C+",IF(K9&gt;=5.5,"C",IF(K9&gt;=5,"D+",IF(K9&gt;=4,"D",IF(K9&gt;=2,"F+","F"))))))))</f>
        <v>B+</v>
      </c>
      <c r="M9" s="201">
        <f aca="true" t="shared" si="4" ref="M9:M39">IF(L9="A",4,IF(L9="B+",3.5,IF(L9="B",3,IF(L9="C+",2.5,IF(L9="C",2,IF(L9="D+",1.5,IF(L9="D",1,IF(L9="F+",0.5,0))))))))</f>
        <v>3.5</v>
      </c>
      <c r="N9" s="261">
        <f aca="true" t="shared" si="5" ref="N9:N39">ROUND((J9*$H$5+M9*$K$5)/$N$5,2)</f>
        <v>3.5</v>
      </c>
      <c r="O9" s="202">
        <f t="shared" si="0"/>
      </c>
    </row>
    <row r="10" spans="1:15" s="98" customFormat="1" ht="17.25" customHeight="1">
      <c r="A10" s="163">
        <v>4</v>
      </c>
      <c r="B10" s="253" t="s">
        <v>1425</v>
      </c>
      <c r="C10" s="172" t="s">
        <v>16</v>
      </c>
      <c r="D10" s="173" t="s">
        <v>267</v>
      </c>
      <c r="E10" s="175" t="s">
        <v>12</v>
      </c>
      <c r="F10" s="254" t="s">
        <v>848</v>
      </c>
      <c r="G10" s="175" t="s">
        <v>20</v>
      </c>
      <c r="H10" s="190">
        <v>9</v>
      </c>
      <c r="I10" s="208" t="str">
        <f t="shared" si="1"/>
        <v>A</v>
      </c>
      <c r="J10" s="201">
        <f t="shared" si="2"/>
        <v>4</v>
      </c>
      <c r="K10" s="190">
        <v>8</v>
      </c>
      <c r="L10" s="201" t="str">
        <f t="shared" si="3"/>
        <v>B+</v>
      </c>
      <c r="M10" s="201">
        <f t="shared" si="4"/>
        <v>3.5</v>
      </c>
      <c r="N10" s="261">
        <f t="shared" si="5"/>
        <v>3.7</v>
      </c>
      <c r="O10" s="202">
        <f t="shared" si="0"/>
      </c>
    </row>
    <row r="11" spans="1:18" s="98" customFormat="1" ht="17.25" customHeight="1">
      <c r="A11" s="163">
        <v>5</v>
      </c>
      <c r="B11" s="253" t="s">
        <v>1426</v>
      </c>
      <c r="C11" s="172" t="s">
        <v>556</v>
      </c>
      <c r="D11" s="173" t="s">
        <v>271</v>
      </c>
      <c r="E11" s="175" t="s">
        <v>10</v>
      </c>
      <c r="F11" s="254" t="s">
        <v>850</v>
      </c>
      <c r="G11" s="175" t="s">
        <v>20</v>
      </c>
      <c r="H11" s="190">
        <v>9</v>
      </c>
      <c r="I11" s="208" t="str">
        <f t="shared" si="1"/>
        <v>A</v>
      </c>
      <c r="J11" s="201">
        <f t="shared" si="2"/>
        <v>4</v>
      </c>
      <c r="K11" s="190">
        <v>8.5</v>
      </c>
      <c r="L11" s="201" t="str">
        <f t="shared" si="3"/>
        <v>A</v>
      </c>
      <c r="M11" s="201">
        <f t="shared" si="4"/>
        <v>4</v>
      </c>
      <c r="N11" s="261">
        <f t="shared" si="5"/>
        <v>4</v>
      </c>
      <c r="O11" s="202">
        <f t="shared" si="0"/>
      </c>
      <c r="R11" s="98" t="s">
        <v>1498</v>
      </c>
    </row>
    <row r="12" spans="1:15" s="98" customFormat="1" ht="17.25" customHeight="1">
      <c r="A12" s="163">
        <v>6</v>
      </c>
      <c r="B12" s="253" t="s">
        <v>1427</v>
      </c>
      <c r="C12" s="172" t="s">
        <v>136</v>
      </c>
      <c r="D12" s="173" t="s">
        <v>45</v>
      </c>
      <c r="E12" s="175" t="s">
        <v>12</v>
      </c>
      <c r="F12" s="254" t="s">
        <v>402</v>
      </c>
      <c r="G12" s="175" t="s">
        <v>20</v>
      </c>
      <c r="H12" s="190"/>
      <c r="I12" s="208"/>
      <c r="J12" s="201"/>
      <c r="K12" s="190"/>
      <c r="L12" s="201"/>
      <c r="M12" s="201"/>
      <c r="N12" s="261"/>
      <c r="O12" s="202" t="s">
        <v>1525</v>
      </c>
    </row>
    <row r="13" spans="1:15" s="98" customFormat="1" ht="17.25" customHeight="1">
      <c r="A13" s="163">
        <v>7</v>
      </c>
      <c r="B13" s="253" t="s">
        <v>1428</v>
      </c>
      <c r="C13" s="172" t="s">
        <v>16</v>
      </c>
      <c r="D13" s="173" t="s">
        <v>45</v>
      </c>
      <c r="E13" s="175" t="s">
        <v>12</v>
      </c>
      <c r="F13" s="254" t="s">
        <v>853</v>
      </c>
      <c r="G13" s="175" t="s">
        <v>20</v>
      </c>
      <c r="H13" s="190">
        <v>8</v>
      </c>
      <c r="I13" s="208" t="str">
        <f t="shared" si="1"/>
        <v>B+</v>
      </c>
      <c r="J13" s="201">
        <f t="shared" si="2"/>
        <v>3.5</v>
      </c>
      <c r="K13" s="190">
        <v>9</v>
      </c>
      <c r="L13" s="201" t="str">
        <f t="shared" si="3"/>
        <v>A</v>
      </c>
      <c r="M13" s="201">
        <f t="shared" si="4"/>
        <v>4</v>
      </c>
      <c r="N13" s="261">
        <f t="shared" si="5"/>
        <v>3.8</v>
      </c>
      <c r="O13" s="202">
        <f t="shared" si="0"/>
      </c>
    </row>
    <row r="14" spans="1:15" s="98" customFormat="1" ht="17.25" customHeight="1">
      <c r="A14" s="163">
        <v>8</v>
      </c>
      <c r="B14" s="262" t="s">
        <v>1429</v>
      </c>
      <c r="C14" s="263" t="s">
        <v>124</v>
      </c>
      <c r="D14" s="264" t="s">
        <v>557</v>
      </c>
      <c r="E14" s="265" t="s">
        <v>12</v>
      </c>
      <c r="F14" s="197" t="s">
        <v>855</v>
      </c>
      <c r="G14" s="265" t="s">
        <v>20</v>
      </c>
      <c r="H14" s="190"/>
      <c r="I14" s="208"/>
      <c r="J14" s="201"/>
      <c r="K14" s="190"/>
      <c r="L14" s="201"/>
      <c r="M14" s="201"/>
      <c r="N14" s="261"/>
      <c r="O14" s="202" t="s">
        <v>1525</v>
      </c>
    </row>
    <row r="15" spans="1:15" s="98" customFormat="1" ht="17.25" customHeight="1">
      <c r="A15" s="163">
        <v>9</v>
      </c>
      <c r="B15" s="262" t="s">
        <v>1430</v>
      </c>
      <c r="C15" s="263" t="s">
        <v>558</v>
      </c>
      <c r="D15" s="264" t="s">
        <v>36</v>
      </c>
      <c r="E15" s="265" t="s">
        <v>10</v>
      </c>
      <c r="F15" s="197" t="s">
        <v>857</v>
      </c>
      <c r="G15" s="265" t="s">
        <v>20</v>
      </c>
      <c r="H15" s="190"/>
      <c r="I15" s="208"/>
      <c r="J15" s="201"/>
      <c r="K15" s="190"/>
      <c r="L15" s="201"/>
      <c r="M15" s="201"/>
      <c r="N15" s="261"/>
      <c r="O15" s="202" t="s">
        <v>1525</v>
      </c>
    </row>
    <row r="16" spans="1:15" s="98" customFormat="1" ht="17.25" customHeight="1">
      <c r="A16" s="163">
        <v>10</v>
      </c>
      <c r="B16" s="262" t="s">
        <v>1431</v>
      </c>
      <c r="C16" s="263" t="s">
        <v>16</v>
      </c>
      <c r="D16" s="264" t="s">
        <v>36</v>
      </c>
      <c r="E16" s="265" t="s">
        <v>12</v>
      </c>
      <c r="F16" s="197" t="s">
        <v>859</v>
      </c>
      <c r="G16" s="265" t="s">
        <v>20</v>
      </c>
      <c r="H16" s="190">
        <v>8</v>
      </c>
      <c r="I16" s="208" t="str">
        <f t="shared" si="1"/>
        <v>B+</v>
      </c>
      <c r="J16" s="201">
        <f t="shared" si="2"/>
        <v>3.5</v>
      </c>
      <c r="K16" s="190">
        <v>8</v>
      </c>
      <c r="L16" s="201" t="str">
        <f t="shared" si="3"/>
        <v>B+</v>
      </c>
      <c r="M16" s="201">
        <f t="shared" si="4"/>
        <v>3.5</v>
      </c>
      <c r="N16" s="261">
        <f t="shared" si="5"/>
        <v>3.5</v>
      </c>
      <c r="O16" s="202">
        <f t="shared" si="0"/>
      </c>
    </row>
    <row r="17" spans="1:15" s="98" customFormat="1" ht="17.25" customHeight="1">
      <c r="A17" s="163">
        <v>11</v>
      </c>
      <c r="B17" s="262" t="s">
        <v>1432</v>
      </c>
      <c r="C17" s="263" t="s">
        <v>129</v>
      </c>
      <c r="D17" s="264" t="s">
        <v>29</v>
      </c>
      <c r="E17" s="265" t="s">
        <v>12</v>
      </c>
      <c r="F17" s="197" t="s">
        <v>861</v>
      </c>
      <c r="G17" s="265" t="s">
        <v>20</v>
      </c>
      <c r="H17" s="190"/>
      <c r="I17" s="201"/>
      <c r="J17" s="201"/>
      <c r="K17" s="190"/>
      <c r="L17" s="201"/>
      <c r="M17" s="201"/>
      <c r="N17" s="261"/>
      <c r="O17" s="202" t="s">
        <v>1525</v>
      </c>
    </row>
    <row r="18" spans="1:15" s="98" customFormat="1" ht="17.25" customHeight="1">
      <c r="A18" s="163">
        <v>12</v>
      </c>
      <c r="B18" s="262" t="s">
        <v>1433</v>
      </c>
      <c r="C18" s="263" t="s">
        <v>19</v>
      </c>
      <c r="D18" s="264" t="s">
        <v>137</v>
      </c>
      <c r="E18" s="265" t="s">
        <v>12</v>
      </c>
      <c r="F18" s="197" t="s">
        <v>35</v>
      </c>
      <c r="G18" s="265" t="s">
        <v>20</v>
      </c>
      <c r="H18" s="190">
        <v>8.5</v>
      </c>
      <c r="I18" s="201" t="str">
        <f t="shared" si="1"/>
        <v>A</v>
      </c>
      <c r="J18" s="201">
        <f t="shared" si="2"/>
        <v>4</v>
      </c>
      <c r="K18" s="190">
        <v>7.5</v>
      </c>
      <c r="L18" s="201" t="str">
        <f t="shared" si="3"/>
        <v>B</v>
      </c>
      <c r="M18" s="201">
        <f t="shared" si="4"/>
        <v>3</v>
      </c>
      <c r="N18" s="261">
        <f t="shared" si="5"/>
        <v>3.4</v>
      </c>
      <c r="O18" s="202">
        <f t="shared" si="0"/>
      </c>
    </row>
    <row r="19" spans="1:15" s="98" customFormat="1" ht="17.25" customHeight="1">
      <c r="A19" s="163">
        <v>13</v>
      </c>
      <c r="B19" s="262" t="s">
        <v>1434</v>
      </c>
      <c r="C19" s="263" t="s">
        <v>23</v>
      </c>
      <c r="D19" s="264" t="s">
        <v>137</v>
      </c>
      <c r="E19" s="265" t="s">
        <v>12</v>
      </c>
      <c r="F19" s="197" t="s">
        <v>864</v>
      </c>
      <c r="G19" s="265" t="s">
        <v>20</v>
      </c>
      <c r="H19" s="190">
        <v>8</v>
      </c>
      <c r="I19" s="201" t="str">
        <f t="shared" si="1"/>
        <v>B+</v>
      </c>
      <c r="J19" s="201">
        <f t="shared" si="2"/>
        <v>3.5</v>
      </c>
      <c r="K19" s="190">
        <v>8.5</v>
      </c>
      <c r="L19" s="201" t="str">
        <f t="shared" si="3"/>
        <v>A</v>
      </c>
      <c r="M19" s="201">
        <f t="shared" si="4"/>
        <v>4</v>
      </c>
      <c r="N19" s="261">
        <f t="shared" si="5"/>
        <v>3.8</v>
      </c>
      <c r="O19" s="202">
        <f t="shared" si="0"/>
      </c>
    </row>
    <row r="20" spans="1:15" s="98" customFormat="1" ht="17.25" customHeight="1">
      <c r="A20" s="163">
        <v>14</v>
      </c>
      <c r="B20" s="262" t="s">
        <v>1435</v>
      </c>
      <c r="C20" s="263" t="s">
        <v>16</v>
      </c>
      <c r="D20" s="264" t="s">
        <v>342</v>
      </c>
      <c r="E20" s="265" t="s">
        <v>12</v>
      </c>
      <c r="F20" s="197" t="s">
        <v>866</v>
      </c>
      <c r="G20" s="265" t="s">
        <v>20</v>
      </c>
      <c r="H20" s="190">
        <v>8</v>
      </c>
      <c r="I20" s="201" t="str">
        <f t="shared" si="1"/>
        <v>B+</v>
      </c>
      <c r="J20" s="201">
        <f t="shared" si="2"/>
        <v>3.5</v>
      </c>
      <c r="K20" s="190">
        <v>9.3</v>
      </c>
      <c r="L20" s="201" t="str">
        <f t="shared" si="3"/>
        <v>A</v>
      </c>
      <c r="M20" s="201">
        <f t="shared" si="4"/>
        <v>4</v>
      </c>
      <c r="N20" s="261">
        <f t="shared" si="5"/>
        <v>3.8</v>
      </c>
      <c r="O20" s="202">
        <f t="shared" si="0"/>
      </c>
    </row>
    <row r="21" spans="1:15" s="98" customFormat="1" ht="17.25" customHeight="1">
      <c r="A21" s="163">
        <v>15</v>
      </c>
      <c r="B21" s="262" t="s">
        <v>1436</v>
      </c>
      <c r="C21" s="263" t="s">
        <v>16</v>
      </c>
      <c r="D21" s="264" t="s">
        <v>461</v>
      </c>
      <c r="E21" s="265" t="s">
        <v>12</v>
      </c>
      <c r="F21" s="197" t="s">
        <v>868</v>
      </c>
      <c r="G21" s="265" t="s">
        <v>20</v>
      </c>
      <c r="H21" s="190">
        <v>8.5</v>
      </c>
      <c r="I21" s="201" t="str">
        <f t="shared" si="1"/>
        <v>A</v>
      </c>
      <c r="J21" s="201">
        <f t="shared" si="2"/>
        <v>4</v>
      </c>
      <c r="K21" s="190">
        <v>8.5</v>
      </c>
      <c r="L21" s="201" t="str">
        <f t="shared" si="3"/>
        <v>A</v>
      </c>
      <c r="M21" s="201">
        <f t="shared" si="4"/>
        <v>4</v>
      </c>
      <c r="N21" s="261">
        <f t="shared" si="5"/>
        <v>4</v>
      </c>
      <c r="O21" s="202">
        <f t="shared" si="0"/>
      </c>
    </row>
    <row r="22" spans="1:15" s="98" customFormat="1" ht="17.25" customHeight="1">
      <c r="A22" s="163">
        <v>16</v>
      </c>
      <c r="B22" s="262" t="s">
        <v>1437</v>
      </c>
      <c r="C22" s="263" t="s">
        <v>16</v>
      </c>
      <c r="D22" s="264" t="s">
        <v>10</v>
      </c>
      <c r="E22" s="265" t="s">
        <v>12</v>
      </c>
      <c r="F22" s="197" t="s">
        <v>870</v>
      </c>
      <c r="G22" s="265" t="s">
        <v>20</v>
      </c>
      <c r="H22" s="190">
        <v>7.5</v>
      </c>
      <c r="I22" s="201" t="str">
        <f t="shared" si="1"/>
        <v>B</v>
      </c>
      <c r="J22" s="201">
        <f t="shared" si="2"/>
        <v>3</v>
      </c>
      <c r="K22" s="190">
        <v>8.2</v>
      </c>
      <c r="L22" s="201" t="str">
        <f t="shared" si="3"/>
        <v>B+</v>
      </c>
      <c r="M22" s="201">
        <f t="shared" si="4"/>
        <v>3.5</v>
      </c>
      <c r="N22" s="261">
        <f t="shared" si="5"/>
        <v>3.3</v>
      </c>
      <c r="O22" s="202">
        <f t="shared" si="0"/>
      </c>
    </row>
    <row r="23" spans="1:15" s="98" customFormat="1" ht="17.25" customHeight="1">
      <c r="A23" s="163">
        <v>17</v>
      </c>
      <c r="B23" s="262" t="s">
        <v>1438</v>
      </c>
      <c r="C23" s="263" t="s">
        <v>16</v>
      </c>
      <c r="D23" s="264" t="s">
        <v>142</v>
      </c>
      <c r="E23" s="265" t="s">
        <v>12</v>
      </c>
      <c r="F23" s="197" t="s">
        <v>872</v>
      </c>
      <c r="G23" s="265" t="s">
        <v>20</v>
      </c>
      <c r="H23" s="190">
        <v>7</v>
      </c>
      <c r="I23" s="201" t="str">
        <f t="shared" si="1"/>
        <v>B</v>
      </c>
      <c r="J23" s="201">
        <f t="shared" si="2"/>
        <v>3</v>
      </c>
      <c r="K23" s="190">
        <v>8.7</v>
      </c>
      <c r="L23" s="201" t="str">
        <f t="shared" si="3"/>
        <v>A</v>
      </c>
      <c r="M23" s="201">
        <f t="shared" si="4"/>
        <v>4</v>
      </c>
      <c r="N23" s="261">
        <f t="shared" si="5"/>
        <v>3.6</v>
      </c>
      <c r="O23" s="202">
        <f t="shared" si="0"/>
      </c>
    </row>
    <row r="24" spans="1:15" s="98" customFormat="1" ht="17.25" customHeight="1">
      <c r="A24" s="163">
        <v>18</v>
      </c>
      <c r="B24" s="262" t="s">
        <v>1439</v>
      </c>
      <c r="C24" s="263" t="s">
        <v>146</v>
      </c>
      <c r="D24" s="264" t="s">
        <v>352</v>
      </c>
      <c r="E24" s="265" t="s">
        <v>12</v>
      </c>
      <c r="F24" s="197" t="s">
        <v>874</v>
      </c>
      <c r="G24" s="265" t="s">
        <v>20</v>
      </c>
      <c r="H24" s="190"/>
      <c r="I24" s="201"/>
      <c r="J24" s="201"/>
      <c r="K24" s="190"/>
      <c r="L24" s="201"/>
      <c r="M24" s="201"/>
      <c r="N24" s="261"/>
      <c r="O24" s="202" t="s">
        <v>1525</v>
      </c>
    </row>
    <row r="25" spans="1:15" s="98" customFormat="1" ht="17.25" customHeight="1">
      <c r="A25" s="163">
        <v>19</v>
      </c>
      <c r="B25" s="262" t="s">
        <v>1440</v>
      </c>
      <c r="C25" s="263" t="s">
        <v>146</v>
      </c>
      <c r="D25" s="264" t="s">
        <v>352</v>
      </c>
      <c r="E25" s="265" t="s">
        <v>12</v>
      </c>
      <c r="F25" s="197" t="s">
        <v>559</v>
      </c>
      <c r="G25" s="265" t="s">
        <v>20</v>
      </c>
      <c r="H25" s="190"/>
      <c r="I25" s="201"/>
      <c r="J25" s="201"/>
      <c r="K25" s="190"/>
      <c r="L25" s="201"/>
      <c r="M25" s="201"/>
      <c r="N25" s="261"/>
      <c r="O25" s="202" t="s">
        <v>1525</v>
      </c>
    </row>
    <row r="26" spans="1:15" s="98" customFormat="1" ht="17.25" customHeight="1">
      <c r="A26" s="163">
        <v>20</v>
      </c>
      <c r="B26" s="262" t="s">
        <v>1441</v>
      </c>
      <c r="C26" s="263" t="s">
        <v>364</v>
      </c>
      <c r="D26" s="264" t="s">
        <v>99</v>
      </c>
      <c r="E26" s="265" t="s">
        <v>12</v>
      </c>
      <c r="F26" s="197" t="s">
        <v>481</v>
      </c>
      <c r="G26" s="265" t="s">
        <v>20</v>
      </c>
      <c r="H26" s="190"/>
      <c r="I26" s="201"/>
      <c r="J26" s="201"/>
      <c r="K26" s="190"/>
      <c r="L26" s="201"/>
      <c r="M26" s="201"/>
      <c r="N26" s="261"/>
      <c r="O26" s="202" t="s">
        <v>1525</v>
      </c>
    </row>
    <row r="27" spans="1:15" s="98" customFormat="1" ht="17.25" customHeight="1">
      <c r="A27" s="163">
        <v>21</v>
      </c>
      <c r="B27" s="262" t="s">
        <v>1442</v>
      </c>
      <c r="C27" s="263" t="s">
        <v>16</v>
      </c>
      <c r="D27" s="264" t="s">
        <v>106</v>
      </c>
      <c r="E27" s="265" t="s">
        <v>12</v>
      </c>
      <c r="F27" s="197" t="s">
        <v>92</v>
      </c>
      <c r="G27" s="265" t="s">
        <v>20</v>
      </c>
      <c r="H27" s="190">
        <v>8</v>
      </c>
      <c r="I27" s="201" t="str">
        <f t="shared" si="1"/>
        <v>B+</v>
      </c>
      <c r="J27" s="201">
        <f t="shared" si="2"/>
        <v>3.5</v>
      </c>
      <c r="K27" s="190">
        <v>8.5</v>
      </c>
      <c r="L27" s="201" t="str">
        <f t="shared" si="3"/>
        <v>A</v>
      </c>
      <c r="M27" s="201">
        <f t="shared" si="4"/>
        <v>4</v>
      </c>
      <c r="N27" s="261">
        <f t="shared" si="5"/>
        <v>3.8</v>
      </c>
      <c r="O27" s="202">
        <f t="shared" si="0"/>
      </c>
    </row>
    <row r="28" spans="1:15" s="98" customFormat="1" ht="17.25" customHeight="1">
      <c r="A28" s="163">
        <v>22</v>
      </c>
      <c r="B28" s="262" t="s">
        <v>1443</v>
      </c>
      <c r="C28" s="263" t="s">
        <v>32</v>
      </c>
      <c r="D28" s="264" t="s">
        <v>106</v>
      </c>
      <c r="E28" s="265" t="s">
        <v>12</v>
      </c>
      <c r="F28" s="197" t="s">
        <v>879</v>
      </c>
      <c r="G28" s="265" t="s">
        <v>20</v>
      </c>
      <c r="H28" s="190">
        <v>9</v>
      </c>
      <c r="I28" s="201" t="str">
        <f t="shared" si="1"/>
        <v>A</v>
      </c>
      <c r="J28" s="201">
        <f t="shared" si="2"/>
        <v>4</v>
      </c>
      <c r="K28" s="190">
        <v>9.5</v>
      </c>
      <c r="L28" s="201" t="str">
        <f t="shared" si="3"/>
        <v>A</v>
      </c>
      <c r="M28" s="201">
        <f t="shared" si="4"/>
        <v>4</v>
      </c>
      <c r="N28" s="261">
        <f t="shared" si="5"/>
        <v>4</v>
      </c>
      <c r="O28" s="202">
        <f t="shared" si="0"/>
      </c>
    </row>
    <row r="29" spans="1:15" s="98" customFormat="1" ht="17.25" customHeight="1">
      <c r="A29" s="163">
        <v>23</v>
      </c>
      <c r="B29" s="262" t="s">
        <v>842</v>
      </c>
      <c r="C29" s="263" t="s">
        <v>132</v>
      </c>
      <c r="D29" s="264" t="s">
        <v>108</v>
      </c>
      <c r="E29" s="265" t="s">
        <v>12</v>
      </c>
      <c r="F29" s="197" t="s">
        <v>881</v>
      </c>
      <c r="G29" s="265" t="s">
        <v>20</v>
      </c>
      <c r="H29" s="190">
        <v>8.5</v>
      </c>
      <c r="I29" s="201" t="str">
        <f t="shared" si="1"/>
        <v>A</v>
      </c>
      <c r="J29" s="201">
        <f t="shared" si="2"/>
        <v>4</v>
      </c>
      <c r="K29" s="190">
        <v>9.5</v>
      </c>
      <c r="L29" s="201" t="str">
        <f t="shared" si="3"/>
        <v>A</v>
      </c>
      <c r="M29" s="201">
        <f t="shared" si="4"/>
        <v>4</v>
      </c>
      <c r="N29" s="261">
        <f t="shared" si="5"/>
        <v>4</v>
      </c>
      <c r="O29" s="202">
        <f t="shared" si="0"/>
      </c>
    </row>
    <row r="30" spans="1:15" s="98" customFormat="1" ht="17.25" customHeight="1">
      <c r="A30" s="163">
        <v>24</v>
      </c>
      <c r="B30" s="262" t="s">
        <v>843</v>
      </c>
      <c r="C30" s="263" t="s">
        <v>146</v>
      </c>
      <c r="D30" s="264" t="s">
        <v>373</v>
      </c>
      <c r="E30" s="265" t="s">
        <v>12</v>
      </c>
      <c r="F30" s="197" t="s">
        <v>560</v>
      </c>
      <c r="G30" s="265" t="s">
        <v>20</v>
      </c>
      <c r="H30" s="190"/>
      <c r="I30" s="201"/>
      <c r="J30" s="201"/>
      <c r="K30" s="190"/>
      <c r="L30" s="201"/>
      <c r="M30" s="201"/>
      <c r="N30" s="261"/>
      <c r="O30" s="202" t="s">
        <v>1525</v>
      </c>
    </row>
    <row r="31" spans="1:15" s="98" customFormat="1" ht="17.25" customHeight="1">
      <c r="A31" s="163">
        <v>25</v>
      </c>
      <c r="B31" s="262" t="s">
        <v>845</v>
      </c>
      <c r="C31" s="263" t="s">
        <v>16</v>
      </c>
      <c r="D31" s="264" t="s">
        <v>118</v>
      </c>
      <c r="E31" s="265" t="s">
        <v>12</v>
      </c>
      <c r="F31" s="197" t="s">
        <v>561</v>
      </c>
      <c r="G31" s="265" t="s">
        <v>20</v>
      </c>
      <c r="H31" s="190">
        <v>8.5</v>
      </c>
      <c r="I31" s="201" t="str">
        <f t="shared" si="1"/>
        <v>A</v>
      </c>
      <c r="J31" s="201">
        <f t="shared" si="2"/>
        <v>4</v>
      </c>
      <c r="K31" s="190">
        <v>8.5</v>
      </c>
      <c r="L31" s="201" t="str">
        <f t="shared" si="3"/>
        <v>A</v>
      </c>
      <c r="M31" s="201">
        <f t="shared" si="4"/>
        <v>4</v>
      </c>
      <c r="N31" s="261">
        <f t="shared" si="5"/>
        <v>4</v>
      </c>
      <c r="O31" s="202">
        <f t="shared" si="0"/>
      </c>
    </row>
    <row r="32" spans="1:15" s="98" customFormat="1" ht="17.25" customHeight="1">
      <c r="A32" s="163">
        <v>26</v>
      </c>
      <c r="B32" s="253" t="s">
        <v>847</v>
      </c>
      <c r="C32" s="172" t="s">
        <v>69</v>
      </c>
      <c r="D32" s="173" t="s">
        <v>417</v>
      </c>
      <c r="E32" s="175" t="s">
        <v>12</v>
      </c>
      <c r="F32" s="254" t="s">
        <v>387</v>
      </c>
      <c r="G32" s="175" t="s">
        <v>20</v>
      </c>
      <c r="H32" s="190"/>
      <c r="I32" s="201"/>
      <c r="J32" s="201"/>
      <c r="K32" s="190"/>
      <c r="L32" s="201"/>
      <c r="M32" s="201"/>
      <c r="N32" s="261"/>
      <c r="O32" s="202" t="s">
        <v>1525</v>
      </c>
    </row>
    <row r="33" spans="1:15" s="98" customFormat="1" ht="17.25" customHeight="1">
      <c r="A33" s="163">
        <v>27</v>
      </c>
      <c r="B33" s="253" t="s">
        <v>849</v>
      </c>
      <c r="C33" s="172" t="s">
        <v>16</v>
      </c>
      <c r="D33" s="173" t="s">
        <v>562</v>
      </c>
      <c r="E33" s="175" t="s">
        <v>12</v>
      </c>
      <c r="F33" s="254" t="s">
        <v>886</v>
      </c>
      <c r="G33" s="175" t="s">
        <v>20</v>
      </c>
      <c r="H33" s="190">
        <v>8</v>
      </c>
      <c r="I33" s="201" t="str">
        <f t="shared" si="1"/>
        <v>B+</v>
      </c>
      <c r="J33" s="201">
        <f t="shared" si="2"/>
        <v>3.5</v>
      </c>
      <c r="K33" s="190">
        <v>9.5</v>
      </c>
      <c r="L33" s="201" t="str">
        <f t="shared" si="3"/>
        <v>A</v>
      </c>
      <c r="M33" s="201">
        <f t="shared" si="4"/>
        <v>4</v>
      </c>
      <c r="N33" s="261">
        <f t="shared" si="5"/>
        <v>3.8</v>
      </c>
      <c r="O33" s="202">
        <f t="shared" si="0"/>
      </c>
    </row>
    <row r="34" spans="1:15" s="98" customFormat="1" ht="17.25" customHeight="1">
      <c r="A34" s="176">
        <v>28</v>
      </c>
      <c r="B34" s="255" t="s">
        <v>851</v>
      </c>
      <c r="C34" s="256" t="s">
        <v>563</v>
      </c>
      <c r="D34" s="257" t="s">
        <v>121</v>
      </c>
      <c r="E34" s="258" t="s">
        <v>12</v>
      </c>
      <c r="F34" s="259" t="s">
        <v>888</v>
      </c>
      <c r="G34" s="258" t="s">
        <v>20</v>
      </c>
      <c r="H34" s="190">
        <v>7.5</v>
      </c>
      <c r="I34" s="215" t="str">
        <f t="shared" si="1"/>
        <v>B</v>
      </c>
      <c r="J34" s="215">
        <f t="shared" si="2"/>
        <v>3</v>
      </c>
      <c r="K34" s="190">
        <v>9.5</v>
      </c>
      <c r="L34" s="215" t="str">
        <f t="shared" si="3"/>
        <v>A</v>
      </c>
      <c r="M34" s="215">
        <f t="shared" si="4"/>
        <v>4</v>
      </c>
      <c r="N34" s="261">
        <f t="shared" si="5"/>
        <v>3.6</v>
      </c>
      <c r="O34" s="202">
        <f t="shared" si="0"/>
      </c>
    </row>
    <row r="35" spans="1:15" s="98" customFormat="1" ht="17.25" customHeight="1">
      <c r="A35" s="266">
        <v>29</v>
      </c>
      <c r="B35" s="267" t="s">
        <v>852</v>
      </c>
      <c r="C35" s="158" t="s">
        <v>16</v>
      </c>
      <c r="D35" s="159" t="s">
        <v>121</v>
      </c>
      <c r="E35" s="162" t="s">
        <v>12</v>
      </c>
      <c r="F35" s="252" t="s">
        <v>890</v>
      </c>
      <c r="G35" s="162" t="s">
        <v>20</v>
      </c>
      <c r="H35" s="190">
        <v>7</v>
      </c>
      <c r="I35" s="192" t="str">
        <f t="shared" si="1"/>
        <v>B</v>
      </c>
      <c r="J35" s="192">
        <f t="shared" si="2"/>
        <v>3</v>
      </c>
      <c r="K35" s="190">
        <v>8.5</v>
      </c>
      <c r="L35" s="192" t="str">
        <f t="shared" si="3"/>
        <v>A</v>
      </c>
      <c r="M35" s="192">
        <f t="shared" si="4"/>
        <v>4</v>
      </c>
      <c r="N35" s="261">
        <f t="shared" si="5"/>
        <v>3.6</v>
      </c>
      <c r="O35" s="202">
        <f t="shared" si="0"/>
      </c>
    </row>
    <row r="36" spans="1:15" s="126" customFormat="1" ht="17.25" customHeight="1">
      <c r="A36" s="163">
        <v>30</v>
      </c>
      <c r="B36" s="253" t="s">
        <v>1444</v>
      </c>
      <c r="C36" s="172" t="s">
        <v>133</v>
      </c>
      <c r="D36" s="173" t="s">
        <v>564</v>
      </c>
      <c r="E36" s="175" t="s">
        <v>10</v>
      </c>
      <c r="F36" s="254" t="s">
        <v>892</v>
      </c>
      <c r="G36" s="175" t="s">
        <v>20</v>
      </c>
      <c r="H36" s="190">
        <v>5</v>
      </c>
      <c r="I36" s="201" t="str">
        <f t="shared" si="1"/>
        <v>D+</v>
      </c>
      <c r="J36" s="201">
        <f t="shared" si="2"/>
        <v>1.5</v>
      </c>
      <c r="K36" s="190">
        <v>8.5</v>
      </c>
      <c r="L36" s="201" t="str">
        <f t="shared" si="3"/>
        <v>A</v>
      </c>
      <c r="M36" s="201">
        <f t="shared" si="4"/>
        <v>4</v>
      </c>
      <c r="N36" s="261">
        <f t="shared" si="5"/>
        <v>3</v>
      </c>
      <c r="O36" s="202">
        <f t="shared" si="0"/>
      </c>
    </row>
    <row r="37" spans="1:15" s="98" customFormat="1" ht="17.25" customHeight="1">
      <c r="A37" s="163">
        <v>31</v>
      </c>
      <c r="B37" s="253" t="s">
        <v>854</v>
      </c>
      <c r="C37" s="172" t="s">
        <v>482</v>
      </c>
      <c r="D37" s="173" t="s">
        <v>161</v>
      </c>
      <c r="E37" s="175" t="s">
        <v>12</v>
      </c>
      <c r="F37" s="254" t="s">
        <v>14</v>
      </c>
      <c r="G37" s="175" t="s">
        <v>20</v>
      </c>
      <c r="H37" s="190">
        <v>8.5</v>
      </c>
      <c r="I37" s="201" t="str">
        <f t="shared" si="1"/>
        <v>A</v>
      </c>
      <c r="J37" s="201">
        <f t="shared" si="2"/>
        <v>4</v>
      </c>
      <c r="K37" s="190">
        <v>9</v>
      </c>
      <c r="L37" s="201" t="str">
        <f t="shared" si="3"/>
        <v>A</v>
      </c>
      <c r="M37" s="201">
        <f t="shared" si="4"/>
        <v>4</v>
      </c>
      <c r="N37" s="261">
        <f t="shared" si="5"/>
        <v>4</v>
      </c>
      <c r="O37" s="202">
        <f t="shared" si="0"/>
      </c>
    </row>
    <row r="38" spans="1:15" s="98" customFormat="1" ht="17.25" customHeight="1">
      <c r="A38" s="163">
        <v>32</v>
      </c>
      <c r="B38" s="253" t="s">
        <v>856</v>
      </c>
      <c r="C38" s="172" t="s">
        <v>565</v>
      </c>
      <c r="D38" s="173" t="s">
        <v>566</v>
      </c>
      <c r="E38" s="175" t="s">
        <v>12</v>
      </c>
      <c r="F38" s="254" t="s">
        <v>567</v>
      </c>
      <c r="G38" s="175" t="s">
        <v>20</v>
      </c>
      <c r="H38" s="190">
        <v>7</v>
      </c>
      <c r="I38" s="201" t="str">
        <f t="shared" si="1"/>
        <v>B</v>
      </c>
      <c r="J38" s="201">
        <f t="shared" si="2"/>
        <v>3</v>
      </c>
      <c r="K38" s="190">
        <v>9.5</v>
      </c>
      <c r="L38" s="201" t="str">
        <f t="shared" si="3"/>
        <v>A</v>
      </c>
      <c r="M38" s="201">
        <f t="shared" si="4"/>
        <v>4</v>
      </c>
      <c r="N38" s="261">
        <f t="shared" si="5"/>
        <v>3.6</v>
      </c>
      <c r="O38" s="202">
        <f t="shared" si="0"/>
      </c>
    </row>
    <row r="39" spans="1:16" s="100" customFormat="1" ht="17.25" customHeight="1">
      <c r="A39" s="176">
        <v>33</v>
      </c>
      <c r="B39" s="268" t="s">
        <v>1409</v>
      </c>
      <c r="C39" s="256" t="s">
        <v>1407</v>
      </c>
      <c r="D39" s="257" t="s">
        <v>131</v>
      </c>
      <c r="E39" s="258" t="s">
        <v>12</v>
      </c>
      <c r="F39" s="259" t="s">
        <v>1408</v>
      </c>
      <c r="G39" s="258" t="s">
        <v>20</v>
      </c>
      <c r="H39" s="216">
        <v>7.5</v>
      </c>
      <c r="I39" s="215" t="str">
        <f t="shared" si="1"/>
        <v>B</v>
      </c>
      <c r="J39" s="215">
        <f t="shared" si="2"/>
        <v>3</v>
      </c>
      <c r="K39" s="216">
        <v>9</v>
      </c>
      <c r="L39" s="215" t="str">
        <f t="shared" si="3"/>
        <v>A</v>
      </c>
      <c r="M39" s="215">
        <f t="shared" si="4"/>
        <v>4</v>
      </c>
      <c r="N39" s="269">
        <f t="shared" si="5"/>
        <v>3.6</v>
      </c>
      <c r="O39" s="293">
        <f t="shared" si="0"/>
      </c>
      <c r="P39" s="139" t="s">
        <v>1410</v>
      </c>
    </row>
    <row r="40" spans="2:28" s="4" customFormat="1" ht="13.5" customHeight="1">
      <c r="B40" s="30"/>
      <c r="C40" s="63"/>
      <c r="E40" s="47"/>
      <c r="I40" s="16"/>
      <c r="Q40" s="16"/>
      <c r="V40" s="16"/>
      <c r="W40" s="31"/>
      <c r="Y40" s="22"/>
      <c r="AB40" s="16"/>
    </row>
    <row r="41" spans="2:28" s="4" customFormat="1" ht="13.5" customHeight="1">
      <c r="B41" s="30"/>
      <c r="C41" s="63"/>
      <c r="E41" s="47"/>
      <c r="I41" s="16"/>
      <c r="Q41" s="16"/>
      <c r="V41" s="16"/>
      <c r="W41" s="31"/>
      <c r="Y41" s="22"/>
      <c r="AB41" s="16"/>
    </row>
    <row r="42" spans="2:29" ht="13.5" customHeight="1">
      <c r="B42" s="30"/>
      <c r="C42" s="4"/>
      <c r="G42" s="4"/>
      <c r="I42" s="19"/>
      <c r="N42" s="3"/>
      <c r="O42" s="3"/>
      <c r="Q42" s="19"/>
      <c r="V42" s="19"/>
      <c r="W42" s="31"/>
      <c r="Y42" s="21"/>
      <c r="AB42" s="19"/>
      <c r="AC42" s="4"/>
    </row>
    <row r="43" spans="2:29" ht="13.5" customHeight="1">
      <c r="B43" s="30"/>
      <c r="C43" s="4"/>
      <c r="G43" s="4"/>
      <c r="I43" s="19"/>
      <c r="N43" s="3"/>
      <c r="O43" s="3"/>
      <c r="Q43" s="19"/>
      <c r="V43" s="19"/>
      <c r="W43" s="31"/>
      <c r="Y43" s="21"/>
      <c r="AB43" s="19"/>
      <c r="AC43" s="4"/>
    </row>
    <row r="44" spans="2:29" ht="13.5" customHeight="1">
      <c r="B44" s="30"/>
      <c r="C44" s="4"/>
      <c r="G44" s="4"/>
      <c r="I44" s="19"/>
      <c r="N44" s="3"/>
      <c r="O44" s="3"/>
      <c r="Q44" s="19"/>
      <c r="V44" s="19"/>
      <c r="W44" s="31"/>
      <c r="Y44" s="21"/>
      <c r="AB44" s="19"/>
      <c r="AC44" s="4"/>
    </row>
    <row r="45" spans="2:29" ht="13.5" customHeight="1">
      <c r="B45" s="30"/>
      <c r="C45" s="4"/>
      <c r="G45" s="4"/>
      <c r="I45" s="19"/>
      <c r="N45" s="3"/>
      <c r="O45" s="3"/>
      <c r="Q45" s="19"/>
      <c r="V45" s="19"/>
      <c r="W45" s="31"/>
      <c r="Y45" s="21"/>
      <c r="AB45" s="19"/>
      <c r="AC45" s="4"/>
    </row>
    <row r="46" spans="2:29" ht="13.5" customHeight="1">
      <c r="B46" s="30"/>
      <c r="C46" s="4"/>
      <c r="G46" s="4"/>
      <c r="I46" s="19"/>
      <c r="N46" s="3"/>
      <c r="O46" s="3"/>
      <c r="Q46" s="19"/>
      <c r="V46" s="19"/>
      <c r="W46" s="31"/>
      <c r="Y46" s="21"/>
      <c r="AB46" s="19"/>
      <c r="AC46" s="4"/>
    </row>
    <row r="47" spans="2:29" ht="13.5" customHeight="1">
      <c r="B47" s="30"/>
      <c r="C47" s="4"/>
      <c r="G47" s="4"/>
      <c r="I47" s="19"/>
      <c r="N47" s="3"/>
      <c r="O47" s="3"/>
      <c r="Q47" s="19"/>
      <c r="V47" s="19"/>
      <c r="W47" s="31"/>
      <c r="Y47" s="21"/>
      <c r="AB47" s="19"/>
      <c r="AC47" s="4"/>
    </row>
    <row r="48" spans="2:29" ht="13.5" customHeight="1">
      <c r="B48" s="30"/>
      <c r="C48" s="4"/>
      <c r="G48" s="4"/>
      <c r="I48" s="19"/>
      <c r="N48" s="3"/>
      <c r="O48" s="3"/>
      <c r="Q48" s="19"/>
      <c r="V48" s="19"/>
      <c r="W48" s="31"/>
      <c r="Y48" s="21"/>
      <c r="AB48" s="19"/>
      <c r="AC48" s="4"/>
    </row>
    <row r="49" spans="7:20" ht="13.5" customHeight="1">
      <c r="G49" s="4"/>
      <c r="J49" s="19"/>
      <c r="K49" s="19"/>
      <c r="L49" s="19"/>
      <c r="M49" s="19"/>
      <c r="N49" s="3"/>
      <c r="O49" s="3"/>
      <c r="S49" s="19"/>
      <c r="T49" s="24"/>
    </row>
    <row r="50" spans="7:20" ht="13.5" customHeight="1">
      <c r="G50" s="4"/>
      <c r="J50" s="19"/>
      <c r="K50" s="19"/>
      <c r="L50" s="19"/>
      <c r="M50" s="19"/>
      <c r="N50" s="3"/>
      <c r="O50" s="3"/>
      <c r="S50" s="19"/>
      <c r="T50" s="24"/>
    </row>
    <row r="51" spans="7:20" ht="13.5" customHeight="1">
      <c r="G51" s="4"/>
      <c r="J51" s="19"/>
      <c r="K51" s="19"/>
      <c r="L51" s="19"/>
      <c r="M51" s="19"/>
      <c r="N51" s="3"/>
      <c r="O51" s="3"/>
      <c r="S51" s="19"/>
      <c r="T51" s="24"/>
    </row>
    <row r="52" spans="7:20" ht="13.5" customHeight="1">
      <c r="G52" s="4"/>
      <c r="J52" s="19"/>
      <c r="K52" s="19"/>
      <c r="L52" s="19"/>
      <c r="M52" s="19"/>
      <c r="N52" s="3"/>
      <c r="O52" s="3"/>
      <c r="S52" s="19"/>
      <c r="T52" s="24"/>
    </row>
    <row r="53" spans="7:20" ht="13.5" customHeight="1">
      <c r="G53" s="4"/>
      <c r="J53" s="19"/>
      <c r="K53" s="19"/>
      <c r="L53" s="19"/>
      <c r="M53" s="19"/>
      <c r="N53" s="3"/>
      <c r="O53" s="3"/>
      <c r="S53" s="19"/>
      <c r="T53" s="24"/>
    </row>
    <row r="54" spans="7:20" ht="13.5" customHeight="1">
      <c r="G54" s="4"/>
      <c r="J54" s="19"/>
      <c r="K54" s="19"/>
      <c r="L54" s="19"/>
      <c r="M54" s="19"/>
      <c r="N54" s="3"/>
      <c r="O54" s="3"/>
      <c r="S54" s="19"/>
      <c r="T54" s="24"/>
    </row>
    <row r="55" spans="7:20" ht="13.5" customHeight="1">
      <c r="G55" s="4"/>
      <c r="J55" s="19"/>
      <c r="K55" s="19"/>
      <c r="L55" s="19"/>
      <c r="M55" s="19"/>
      <c r="N55" s="3"/>
      <c r="O55" s="3"/>
      <c r="S55" s="19"/>
      <c r="T55" s="24"/>
    </row>
    <row r="56" spans="7:20" ht="13.5" customHeight="1">
      <c r="G56" s="4"/>
      <c r="J56" s="19"/>
      <c r="K56" s="19"/>
      <c r="L56" s="19"/>
      <c r="M56" s="19"/>
      <c r="N56" s="3"/>
      <c r="O56" s="3"/>
      <c r="S56" s="19"/>
      <c r="T56" s="24"/>
    </row>
    <row r="57" spans="7:20" ht="13.5" customHeight="1">
      <c r="G57" s="4"/>
      <c r="J57" s="19"/>
      <c r="K57" s="19"/>
      <c r="L57" s="19"/>
      <c r="M57" s="19"/>
      <c r="N57" s="3"/>
      <c r="O57" s="3"/>
      <c r="S57" s="19"/>
      <c r="T57" s="24"/>
    </row>
    <row r="58" spans="7:20" ht="13.5" customHeight="1">
      <c r="G58" s="4"/>
      <c r="J58" s="19"/>
      <c r="K58" s="19"/>
      <c r="L58" s="19"/>
      <c r="M58" s="19"/>
      <c r="N58" s="3"/>
      <c r="O58" s="3"/>
      <c r="S58" s="19"/>
      <c r="T58" s="24"/>
    </row>
    <row r="59" spans="7:20" ht="13.5" customHeight="1">
      <c r="G59" s="4"/>
      <c r="J59" s="19"/>
      <c r="K59" s="19"/>
      <c r="L59" s="19"/>
      <c r="M59" s="19"/>
      <c r="N59" s="3"/>
      <c r="O59" s="3"/>
      <c r="S59" s="19"/>
      <c r="T59" s="24"/>
    </row>
    <row r="60" spans="10:20" ht="13.5" customHeight="1">
      <c r="J60" s="19"/>
      <c r="K60" s="19"/>
      <c r="L60" s="19"/>
      <c r="M60" s="19"/>
      <c r="N60" s="3"/>
      <c r="O60" s="3"/>
      <c r="S60" s="19"/>
      <c r="T60" s="24"/>
    </row>
    <row r="64" ht="11.25">
      <c r="G64" s="3"/>
    </row>
    <row r="65" ht="11.25">
      <c r="G65" s="62"/>
    </row>
    <row r="66" ht="11.25">
      <c r="G66" s="62"/>
    </row>
    <row r="67" ht="11.25">
      <c r="G67" s="62"/>
    </row>
    <row r="68" ht="11.25">
      <c r="G68" s="62"/>
    </row>
    <row r="69" ht="11.25">
      <c r="G69" s="62"/>
    </row>
    <row r="70" ht="11.25">
      <c r="G70" s="3"/>
    </row>
    <row r="76" spans="3:7" ht="11.25">
      <c r="C76" s="4"/>
      <c r="E76" s="3" t="s">
        <v>656</v>
      </c>
      <c r="F76" s="3">
        <f>COUNTIF(N7:N39,"&gt;=3.6")</f>
        <v>18</v>
      </c>
      <c r="G76" s="47"/>
    </row>
    <row r="77" spans="3:7" ht="11.25">
      <c r="C77" s="4"/>
      <c r="E77" s="3" t="s">
        <v>419</v>
      </c>
      <c r="F77" s="62">
        <f>COUNTIF(N7:N39,"&gt;=3.2")-COUNTIF(N7:N39,"&gt;=3.6")</f>
        <v>4</v>
      </c>
      <c r="G77" s="47"/>
    </row>
    <row r="78" spans="3:7" ht="11.25">
      <c r="C78" s="4"/>
      <c r="E78" s="3" t="s">
        <v>657</v>
      </c>
      <c r="F78" s="62">
        <f>COUNTIF(N7:N39,"&gt;=2.5")-COUNTIF(N7:N39,"&gt;=3.2")</f>
        <v>1</v>
      </c>
      <c r="G78" s="47"/>
    </row>
    <row r="79" spans="3:7" ht="11.25">
      <c r="C79" s="4"/>
      <c r="E79" s="3" t="s">
        <v>658</v>
      </c>
      <c r="F79" s="62">
        <f>COUNTIF(N7:N39,"&gt;=2.0")-COUNTIF(N7:N39,"&gt;=2.5")</f>
        <v>0</v>
      </c>
      <c r="G79" s="47"/>
    </row>
    <row r="80" spans="3:7" ht="11.25">
      <c r="C80" s="4"/>
      <c r="E80" s="3" t="s">
        <v>659</v>
      </c>
      <c r="F80" s="62">
        <f>COUNTIF(N7:N39,"&gt;=1")-COUNTIF(N7:N39,"&gt;=2")</f>
        <v>0</v>
      </c>
      <c r="G80" s="47"/>
    </row>
    <row r="81" spans="3:7" ht="11.25">
      <c r="C81" s="4"/>
      <c r="E81" s="3" t="s">
        <v>657</v>
      </c>
      <c r="F81" s="62">
        <f>COUNTIF(N18:N48,"&gt;=0")-COUNTIF(N18:N48,"&gt;=1")</f>
        <v>0</v>
      </c>
      <c r="G81" s="47"/>
    </row>
    <row r="82" spans="3:7" ht="11.25">
      <c r="C82" s="4"/>
      <c r="E82" s="3"/>
      <c r="F82" s="3">
        <f>SUBTOTAL(9,F76:F81)</f>
        <v>23</v>
      </c>
      <c r="G82" s="47"/>
    </row>
  </sheetData>
  <sheetProtection selectLockedCells="1" selectUnlockedCells="1"/>
  <mergeCells count="10">
    <mergeCell ref="A1:C1"/>
    <mergeCell ref="A5:G5"/>
    <mergeCell ref="K4:M4"/>
    <mergeCell ref="C4:D4"/>
    <mergeCell ref="H5:J5"/>
    <mergeCell ref="K5:M5"/>
    <mergeCell ref="H4:J4"/>
    <mergeCell ref="H3:O3"/>
    <mergeCell ref="A2:O2"/>
    <mergeCell ref="O4:O5"/>
  </mergeCells>
  <conditionalFormatting sqref="Q1:IV39 P1:P38 C40:IV41 H6:M39 C3:G39 H3:M3 A2:A41 B3:B41 G1:O1 N3:O39">
    <cfRule type="cellIs" priority="1" dxfId="0" operator="equal" stopIfTrue="1">
      <formula>"F"</formula>
    </cfRule>
    <cfRule type="cellIs" priority="2" dxfId="0" operator="equal" stopIfTrue="1">
      <formula>"F+"</formula>
    </cfRule>
  </conditionalFormatting>
  <printOptions horizontalCentered="1"/>
  <pageMargins left="0.2" right="0.2" top="0.18" bottom="0.18" header="0.17" footer="0.18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76"/>
  <sheetViews>
    <sheetView zoomScalePageLayoutView="0" workbookViewId="0" topLeftCell="A8">
      <pane xSplit="6" topLeftCell="G1" activePane="topRight" state="frozen"/>
      <selection pane="topLeft" activeCell="V70" sqref="O27:V70"/>
      <selection pane="topRight" activeCell="L7" sqref="L7:M36"/>
    </sheetView>
  </sheetViews>
  <sheetFormatPr defaultColWidth="9.00390625" defaultRowHeight="15.75"/>
  <cols>
    <col min="1" max="1" width="4.75390625" style="4" customWidth="1"/>
    <col min="2" max="2" width="6.875" style="4" customWidth="1"/>
    <col min="3" max="3" width="16.375" style="16" customWidth="1"/>
    <col min="4" max="4" width="7.125" style="4" customWidth="1"/>
    <col min="5" max="5" width="5.50390625" style="47" customWidth="1"/>
    <col min="6" max="6" width="10.875" style="4" customWidth="1"/>
    <col min="7" max="7" width="11.50390625" style="45" customWidth="1"/>
    <col min="8" max="13" width="7.50390625" style="3" customWidth="1"/>
    <col min="14" max="14" width="11.00390625" style="9" customWidth="1"/>
    <col min="15" max="15" width="9.25390625" style="4" customWidth="1"/>
    <col min="16" max="16384" width="9.00390625" style="3" customWidth="1"/>
  </cols>
  <sheetData>
    <row r="1" spans="1:14" s="4" customFormat="1" ht="18" customHeight="1">
      <c r="A1" s="391" t="s">
        <v>707</v>
      </c>
      <c r="B1" s="391"/>
      <c r="C1" s="391"/>
      <c r="D1" s="391"/>
      <c r="E1" s="391"/>
      <c r="F1" s="7"/>
      <c r="G1" s="44"/>
      <c r="N1" s="9"/>
    </row>
    <row r="2" spans="1:15" s="4" customFormat="1" ht="18.75" customHeight="1">
      <c r="A2" s="416" t="s">
        <v>1502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</row>
    <row r="3" spans="1:15" ht="11.25" hidden="1">
      <c r="A3" s="10"/>
      <c r="B3" s="10"/>
      <c r="C3" s="10"/>
      <c r="D3" s="11"/>
      <c r="E3" s="46"/>
      <c r="F3" s="11"/>
      <c r="G3" s="11"/>
      <c r="H3" s="394"/>
      <c r="I3" s="394"/>
      <c r="J3" s="394"/>
      <c r="K3" s="394"/>
      <c r="L3" s="394"/>
      <c r="M3" s="394"/>
      <c r="N3" s="394"/>
      <c r="O3" s="394"/>
    </row>
    <row r="4" spans="1:15" s="37" customFormat="1" ht="40.5" customHeight="1">
      <c r="A4" s="13" t="s">
        <v>126</v>
      </c>
      <c r="B4" s="13" t="s">
        <v>0</v>
      </c>
      <c r="C4" s="426" t="s">
        <v>1</v>
      </c>
      <c r="D4" s="427"/>
      <c r="E4" s="68" t="s">
        <v>2</v>
      </c>
      <c r="F4" s="12" t="s">
        <v>3</v>
      </c>
      <c r="G4" s="34" t="s">
        <v>4</v>
      </c>
      <c r="H4" s="413" t="s">
        <v>1514</v>
      </c>
      <c r="I4" s="413"/>
      <c r="J4" s="414"/>
      <c r="K4" s="422" t="s">
        <v>1515</v>
      </c>
      <c r="L4" s="413"/>
      <c r="M4" s="414"/>
      <c r="N4" s="34" t="s">
        <v>6</v>
      </c>
      <c r="O4" s="419" t="s">
        <v>7</v>
      </c>
    </row>
    <row r="5" spans="1:15" s="38" customFormat="1" ht="12.75">
      <c r="A5" s="408"/>
      <c r="B5" s="408"/>
      <c r="C5" s="408"/>
      <c r="D5" s="408"/>
      <c r="E5" s="408"/>
      <c r="F5" s="408"/>
      <c r="G5" s="409"/>
      <c r="H5" s="424">
        <v>2</v>
      </c>
      <c r="I5" s="424"/>
      <c r="J5" s="425"/>
      <c r="K5" s="423">
        <v>3</v>
      </c>
      <c r="L5" s="424"/>
      <c r="M5" s="425"/>
      <c r="N5" s="34">
        <f>SUM(H5:M5)</f>
        <v>5</v>
      </c>
      <c r="O5" s="420"/>
    </row>
    <row r="6" spans="1:15" s="19" customFormat="1" ht="11.25" customHeight="1">
      <c r="A6" s="17"/>
      <c r="B6" s="17"/>
      <c r="C6" s="18"/>
      <c r="D6" s="20"/>
      <c r="E6" s="134"/>
      <c r="F6" s="17"/>
      <c r="G6" s="17"/>
      <c r="H6" s="115" t="s">
        <v>248</v>
      </c>
      <c r="I6" s="115" t="s">
        <v>249</v>
      </c>
      <c r="J6" s="115" t="s">
        <v>250</v>
      </c>
      <c r="K6" s="115" t="s">
        <v>248</v>
      </c>
      <c r="L6" s="115" t="s">
        <v>249</v>
      </c>
      <c r="M6" s="115" t="s">
        <v>250</v>
      </c>
      <c r="N6" s="34" t="s">
        <v>250</v>
      </c>
      <c r="O6" s="6"/>
    </row>
    <row r="7" spans="1:19" s="128" customFormat="1" ht="18.75" customHeight="1">
      <c r="A7" s="271">
        <v>1</v>
      </c>
      <c r="B7" s="251" t="s">
        <v>880</v>
      </c>
      <c r="C7" s="272" t="s">
        <v>896</v>
      </c>
      <c r="D7" s="273" t="s">
        <v>127</v>
      </c>
      <c r="E7" s="274" t="s">
        <v>10</v>
      </c>
      <c r="F7" s="275" t="s">
        <v>897</v>
      </c>
      <c r="G7" s="274" t="s">
        <v>20</v>
      </c>
      <c r="H7" s="276"/>
      <c r="I7" s="189"/>
      <c r="J7" s="189"/>
      <c r="K7" s="189"/>
      <c r="L7" s="189"/>
      <c r="M7" s="189"/>
      <c r="N7" s="193"/>
      <c r="O7" s="194" t="s">
        <v>1525</v>
      </c>
      <c r="P7" s="127"/>
      <c r="Q7" s="127"/>
      <c r="R7" s="127"/>
      <c r="S7" s="127"/>
    </row>
    <row r="8" spans="1:19" s="130" customFormat="1" ht="18.75" customHeight="1">
      <c r="A8" s="278">
        <v>2</v>
      </c>
      <c r="B8" s="253" t="s">
        <v>882</v>
      </c>
      <c r="C8" s="279" t="s">
        <v>899</v>
      </c>
      <c r="D8" s="280" t="s">
        <v>127</v>
      </c>
      <c r="E8" s="281" t="s">
        <v>10</v>
      </c>
      <c r="F8" s="282" t="s">
        <v>868</v>
      </c>
      <c r="G8" s="281" t="s">
        <v>20</v>
      </c>
      <c r="H8" s="207">
        <v>6</v>
      </c>
      <c r="I8" s="201" t="str">
        <f aca="true" t="shared" si="0" ref="I8:I35">IF(H8&gt;=8.5,"A",IF(H8&gt;=8,"B+",IF(H8&gt;=7,"B",IF(H8&gt;=6.5,"C+",IF(H8&gt;=5.5,"C",IF(H8&gt;=5,"D+",IF(H8&gt;=4,"D",IF(H8&gt;=2,"F+","F"))))))))</f>
        <v>C</v>
      </c>
      <c r="J8" s="201">
        <f aca="true" t="shared" si="1" ref="J8:J35">IF(I8="A",4,IF(I8="B+",3.5,IF(I8="B",3,IF(I8="C+",2.5,IF(I8="C",2,IF(I8="D+",1.5,IF(I8="D",1,IF(I8="F+",0.5,0))))))))</f>
        <v>2</v>
      </c>
      <c r="K8" s="201">
        <v>6</v>
      </c>
      <c r="L8" s="201" t="str">
        <f aca="true" t="shared" si="2" ref="L8:L35">IF(K8&gt;=8.5,"A",IF(K8&gt;=8,"B+",IF(K8&gt;=7,"B",IF(K8&gt;=6.5,"C+",IF(K8&gt;=5.5,"C",IF(K8&gt;=5,"D+",IF(K8&gt;=4,"D",IF(K8&gt;=2,"F+","F"))))))))</f>
        <v>C</v>
      </c>
      <c r="M8" s="201">
        <f aca="true" t="shared" si="3" ref="M8:M35">IF(L8="A",4,IF(L8="B+",3.5,IF(L8="B",3,IF(L8="C+",2.5,IF(L8="C",2,IF(L8="D+",1.5,IF(L8="D",1,IF(L8="F+",0.5,0))))))))</f>
        <v>2</v>
      </c>
      <c r="N8" s="261">
        <f aca="true" t="shared" si="4" ref="N8:N35">ROUND((J8*$H$5+M8*$K$5)/$N$5,2)</f>
        <v>2</v>
      </c>
      <c r="O8" s="283">
        <f aca="true" t="shared" si="5" ref="O8:O35">IF(COUNTIF(H8:M8,"F")+COUNTIF(H8:M8,"F+")&gt;0,"TL "&amp;COUNTIF(H8:M8,"F")+COUNTIF(H8:M8,"F+")&amp;" HP","")</f>
      </c>
      <c r="P8" s="129"/>
      <c r="Q8" s="129"/>
      <c r="R8" s="129"/>
      <c r="S8" s="129"/>
    </row>
    <row r="9" spans="1:19" s="130" customFormat="1" ht="18.75" customHeight="1">
      <c r="A9" s="278">
        <v>3</v>
      </c>
      <c r="B9" s="253" t="s">
        <v>883</v>
      </c>
      <c r="C9" s="279" t="s">
        <v>469</v>
      </c>
      <c r="D9" s="280" t="s">
        <v>80</v>
      </c>
      <c r="E9" s="281" t="s">
        <v>12</v>
      </c>
      <c r="F9" s="282" t="s">
        <v>351</v>
      </c>
      <c r="G9" s="281" t="s">
        <v>15</v>
      </c>
      <c r="H9" s="207">
        <v>6</v>
      </c>
      <c r="I9" s="201" t="str">
        <f t="shared" si="0"/>
        <v>C</v>
      </c>
      <c r="J9" s="201">
        <f t="shared" si="1"/>
        <v>2</v>
      </c>
      <c r="K9" s="201">
        <v>6</v>
      </c>
      <c r="L9" s="201" t="str">
        <f t="shared" si="2"/>
        <v>C</v>
      </c>
      <c r="M9" s="201">
        <f t="shared" si="3"/>
        <v>2</v>
      </c>
      <c r="N9" s="261">
        <f t="shared" si="4"/>
        <v>2</v>
      </c>
      <c r="O9" s="283">
        <f t="shared" si="5"/>
      </c>
      <c r="P9" s="129"/>
      <c r="Q9" s="129"/>
      <c r="R9" s="129"/>
      <c r="S9" s="129"/>
    </row>
    <row r="10" spans="1:19" s="130" customFormat="1" ht="18.75" customHeight="1">
      <c r="A10" s="278">
        <v>4</v>
      </c>
      <c r="B10" s="253" t="s">
        <v>884</v>
      </c>
      <c r="C10" s="279" t="s">
        <v>163</v>
      </c>
      <c r="D10" s="280" t="s">
        <v>75</v>
      </c>
      <c r="E10" s="281" t="s">
        <v>12</v>
      </c>
      <c r="F10" s="282" t="s">
        <v>902</v>
      </c>
      <c r="G10" s="281" t="s">
        <v>15</v>
      </c>
      <c r="H10" s="207">
        <v>6</v>
      </c>
      <c r="I10" s="201" t="str">
        <f t="shared" si="0"/>
        <v>C</v>
      </c>
      <c r="J10" s="201">
        <f t="shared" si="1"/>
        <v>2</v>
      </c>
      <c r="K10" s="201">
        <v>6</v>
      </c>
      <c r="L10" s="201" t="str">
        <f t="shared" si="2"/>
        <v>C</v>
      </c>
      <c r="M10" s="201">
        <f t="shared" si="3"/>
        <v>2</v>
      </c>
      <c r="N10" s="261">
        <f t="shared" si="4"/>
        <v>2</v>
      </c>
      <c r="O10" s="283">
        <f t="shared" si="5"/>
      </c>
      <c r="P10" s="129"/>
      <c r="Q10" s="129"/>
      <c r="R10" s="129"/>
      <c r="S10" s="129"/>
    </row>
    <row r="11" spans="1:19" s="130" customFormat="1" ht="18.75" customHeight="1">
      <c r="A11" s="278">
        <v>5</v>
      </c>
      <c r="B11" s="253" t="s">
        <v>885</v>
      </c>
      <c r="C11" s="279" t="s">
        <v>904</v>
      </c>
      <c r="D11" s="280" t="s">
        <v>905</v>
      </c>
      <c r="E11" s="281" t="s">
        <v>10</v>
      </c>
      <c r="F11" s="282" t="s">
        <v>906</v>
      </c>
      <c r="G11" s="281" t="s">
        <v>33</v>
      </c>
      <c r="H11" s="207">
        <v>6</v>
      </c>
      <c r="I11" s="201" t="str">
        <f t="shared" si="0"/>
        <v>C</v>
      </c>
      <c r="J11" s="201">
        <f t="shared" si="1"/>
        <v>2</v>
      </c>
      <c r="K11" s="201">
        <v>5.5</v>
      </c>
      <c r="L11" s="201" t="str">
        <f t="shared" si="2"/>
        <v>C</v>
      </c>
      <c r="M11" s="201">
        <f t="shared" si="3"/>
        <v>2</v>
      </c>
      <c r="N11" s="261">
        <f t="shared" si="4"/>
        <v>2</v>
      </c>
      <c r="O11" s="283">
        <f t="shared" si="5"/>
      </c>
      <c r="P11" s="129"/>
      <c r="Q11" s="129"/>
      <c r="R11" s="129"/>
      <c r="S11" s="129"/>
    </row>
    <row r="12" spans="1:19" s="130" customFormat="1" ht="18.75" customHeight="1">
      <c r="A12" s="278">
        <v>6</v>
      </c>
      <c r="B12" s="253" t="s">
        <v>887</v>
      </c>
      <c r="C12" s="284" t="s">
        <v>214</v>
      </c>
      <c r="D12" s="285" t="s">
        <v>905</v>
      </c>
      <c r="E12" s="286" t="s">
        <v>10</v>
      </c>
      <c r="F12" s="287" t="s">
        <v>908</v>
      </c>
      <c r="G12" s="286" t="s">
        <v>15</v>
      </c>
      <c r="H12" s="207">
        <v>8</v>
      </c>
      <c r="I12" s="201" t="str">
        <f t="shared" si="0"/>
        <v>B+</v>
      </c>
      <c r="J12" s="201">
        <f t="shared" si="1"/>
        <v>3.5</v>
      </c>
      <c r="K12" s="201">
        <v>8.5</v>
      </c>
      <c r="L12" s="201" t="str">
        <f t="shared" si="2"/>
        <v>A</v>
      </c>
      <c r="M12" s="201">
        <f t="shared" si="3"/>
        <v>4</v>
      </c>
      <c r="N12" s="261">
        <f t="shared" si="4"/>
        <v>3.8</v>
      </c>
      <c r="O12" s="283">
        <f t="shared" si="5"/>
      </c>
      <c r="P12" s="129"/>
      <c r="Q12" s="129"/>
      <c r="R12" s="129"/>
      <c r="S12" s="129"/>
    </row>
    <row r="13" spans="1:19" s="130" customFormat="1" ht="18.75" customHeight="1">
      <c r="A13" s="278">
        <v>7</v>
      </c>
      <c r="B13" s="253" t="s">
        <v>889</v>
      </c>
      <c r="C13" s="284" t="s">
        <v>73</v>
      </c>
      <c r="D13" s="285" t="s">
        <v>910</v>
      </c>
      <c r="E13" s="286" t="s">
        <v>10</v>
      </c>
      <c r="F13" s="287" t="s">
        <v>319</v>
      </c>
      <c r="G13" s="286" t="s">
        <v>911</v>
      </c>
      <c r="H13" s="207">
        <v>7</v>
      </c>
      <c r="I13" s="201" t="str">
        <f t="shared" si="0"/>
        <v>B</v>
      </c>
      <c r="J13" s="201">
        <f t="shared" si="1"/>
        <v>3</v>
      </c>
      <c r="K13" s="201">
        <v>7.8</v>
      </c>
      <c r="L13" s="201" t="str">
        <f t="shared" si="2"/>
        <v>B</v>
      </c>
      <c r="M13" s="201">
        <f t="shared" si="3"/>
        <v>3</v>
      </c>
      <c r="N13" s="261">
        <f t="shared" si="4"/>
        <v>3</v>
      </c>
      <c r="O13" s="283">
        <f t="shared" si="5"/>
      </c>
      <c r="P13" s="129"/>
      <c r="Q13" s="129"/>
      <c r="R13" s="129"/>
      <c r="S13" s="129"/>
    </row>
    <row r="14" spans="1:19" s="130" customFormat="1" ht="18.75" customHeight="1">
      <c r="A14" s="278">
        <v>8</v>
      </c>
      <c r="B14" s="253" t="s">
        <v>891</v>
      </c>
      <c r="C14" s="284" t="s">
        <v>913</v>
      </c>
      <c r="D14" s="285" t="s">
        <v>914</v>
      </c>
      <c r="E14" s="286" t="s">
        <v>10</v>
      </c>
      <c r="F14" s="287" t="s">
        <v>502</v>
      </c>
      <c r="G14" s="286" t="s">
        <v>151</v>
      </c>
      <c r="H14" s="207">
        <v>7.5</v>
      </c>
      <c r="I14" s="201" t="str">
        <f t="shared" si="0"/>
        <v>B</v>
      </c>
      <c r="J14" s="201">
        <f t="shared" si="1"/>
        <v>3</v>
      </c>
      <c r="K14" s="201">
        <v>8.3</v>
      </c>
      <c r="L14" s="201" t="str">
        <f t="shared" si="2"/>
        <v>B+</v>
      </c>
      <c r="M14" s="201">
        <f t="shared" si="3"/>
        <v>3.5</v>
      </c>
      <c r="N14" s="261">
        <f t="shared" si="4"/>
        <v>3.3</v>
      </c>
      <c r="O14" s="283">
        <f t="shared" si="5"/>
      </c>
      <c r="P14" s="129"/>
      <c r="Q14" s="129"/>
      <c r="R14" s="129"/>
      <c r="S14" s="129"/>
    </row>
    <row r="15" spans="1:19" s="130" customFormat="1" ht="18.75" customHeight="1">
      <c r="A15" s="278">
        <v>9</v>
      </c>
      <c r="B15" s="253" t="s">
        <v>893</v>
      </c>
      <c r="C15" s="284" t="s">
        <v>916</v>
      </c>
      <c r="D15" s="285" t="s">
        <v>394</v>
      </c>
      <c r="E15" s="286" t="s">
        <v>10</v>
      </c>
      <c r="F15" s="287" t="s">
        <v>418</v>
      </c>
      <c r="G15" s="286" t="s">
        <v>151</v>
      </c>
      <c r="H15" s="207">
        <v>7</v>
      </c>
      <c r="I15" s="201" t="str">
        <f t="shared" si="0"/>
        <v>B</v>
      </c>
      <c r="J15" s="201">
        <f t="shared" si="1"/>
        <v>3</v>
      </c>
      <c r="K15" s="201">
        <v>9.5</v>
      </c>
      <c r="L15" s="201" t="str">
        <f t="shared" si="2"/>
        <v>A</v>
      </c>
      <c r="M15" s="201">
        <f t="shared" si="3"/>
        <v>4</v>
      </c>
      <c r="N15" s="261">
        <f t="shared" si="4"/>
        <v>3.6</v>
      </c>
      <c r="O15" s="283">
        <f t="shared" si="5"/>
      </c>
      <c r="P15" s="129"/>
      <c r="Q15" s="129"/>
      <c r="R15" s="129"/>
      <c r="S15" s="129"/>
    </row>
    <row r="16" spans="1:19" s="130" customFormat="1" ht="18.75" customHeight="1">
      <c r="A16" s="278">
        <v>10</v>
      </c>
      <c r="B16" s="253" t="s">
        <v>894</v>
      </c>
      <c r="C16" s="284" t="s">
        <v>214</v>
      </c>
      <c r="D16" s="285" t="s">
        <v>131</v>
      </c>
      <c r="E16" s="286" t="s">
        <v>10</v>
      </c>
      <c r="F16" s="287" t="s">
        <v>918</v>
      </c>
      <c r="G16" s="286" t="s">
        <v>15</v>
      </c>
      <c r="H16" s="207">
        <v>8</v>
      </c>
      <c r="I16" s="201" t="str">
        <f t="shared" si="0"/>
        <v>B+</v>
      </c>
      <c r="J16" s="201">
        <f t="shared" si="1"/>
        <v>3.5</v>
      </c>
      <c r="K16" s="201">
        <v>8.3</v>
      </c>
      <c r="L16" s="201" t="str">
        <f t="shared" si="2"/>
        <v>B+</v>
      </c>
      <c r="M16" s="201">
        <f t="shared" si="3"/>
        <v>3.5</v>
      </c>
      <c r="N16" s="261">
        <f t="shared" si="4"/>
        <v>3.5</v>
      </c>
      <c r="O16" s="283">
        <f t="shared" si="5"/>
      </c>
      <c r="P16" s="129"/>
      <c r="Q16" s="129"/>
      <c r="R16" s="129"/>
      <c r="S16" s="129"/>
    </row>
    <row r="17" spans="1:19" s="130" customFormat="1" ht="18.75" customHeight="1">
      <c r="A17" s="278">
        <v>11</v>
      </c>
      <c r="B17" s="253" t="s">
        <v>958</v>
      </c>
      <c r="C17" s="284" t="s">
        <v>214</v>
      </c>
      <c r="D17" s="285" t="s">
        <v>48</v>
      </c>
      <c r="E17" s="286" t="s">
        <v>10</v>
      </c>
      <c r="F17" s="287" t="s">
        <v>920</v>
      </c>
      <c r="G17" s="286" t="s">
        <v>15</v>
      </c>
      <c r="H17" s="207">
        <v>8</v>
      </c>
      <c r="I17" s="201" t="str">
        <f t="shared" si="0"/>
        <v>B+</v>
      </c>
      <c r="J17" s="201">
        <f t="shared" si="1"/>
        <v>3.5</v>
      </c>
      <c r="K17" s="201">
        <v>8</v>
      </c>
      <c r="L17" s="201" t="str">
        <f t="shared" si="2"/>
        <v>B+</v>
      </c>
      <c r="M17" s="201">
        <f t="shared" si="3"/>
        <v>3.5</v>
      </c>
      <c r="N17" s="261">
        <f t="shared" si="4"/>
        <v>3.5</v>
      </c>
      <c r="O17" s="283">
        <f t="shared" si="5"/>
      </c>
      <c r="P17" s="129"/>
      <c r="Q17" s="129"/>
      <c r="R17" s="129"/>
      <c r="S17" s="129"/>
    </row>
    <row r="18" spans="1:19" s="130" customFormat="1" ht="18.75" customHeight="1">
      <c r="A18" s="278">
        <v>12</v>
      </c>
      <c r="B18" s="253" t="s">
        <v>959</v>
      </c>
      <c r="C18" s="284" t="s">
        <v>299</v>
      </c>
      <c r="D18" s="285" t="s">
        <v>280</v>
      </c>
      <c r="E18" s="286" t="s">
        <v>12</v>
      </c>
      <c r="F18" s="287" t="s">
        <v>922</v>
      </c>
      <c r="G18" s="286" t="s">
        <v>15</v>
      </c>
      <c r="H18" s="207">
        <v>7</v>
      </c>
      <c r="I18" s="201" t="str">
        <f t="shared" si="0"/>
        <v>B</v>
      </c>
      <c r="J18" s="201">
        <f t="shared" si="1"/>
        <v>3</v>
      </c>
      <c r="K18" s="201">
        <v>9</v>
      </c>
      <c r="L18" s="201" t="str">
        <f t="shared" si="2"/>
        <v>A</v>
      </c>
      <c r="M18" s="201">
        <f t="shared" si="3"/>
        <v>4</v>
      </c>
      <c r="N18" s="261">
        <f t="shared" si="4"/>
        <v>3.6</v>
      </c>
      <c r="O18" s="283">
        <f t="shared" si="5"/>
      </c>
      <c r="P18" s="131"/>
      <c r="Q18" s="129"/>
      <c r="R18" s="129"/>
      <c r="S18" s="129"/>
    </row>
    <row r="19" spans="1:19" s="130" customFormat="1" ht="18.75" customHeight="1">
      <c r="A19" s="278">
        <v>13</v>
      </c>
      <c r="B19" s="253" t="s">
        <v>961</v>
      </c>
      <c r="C19" s="284" t="s">
        <v>16</v>
      </c>
      <c r="D19" s="285" t="s">
        <v>29</v>
      </c>
      <c r="E19" s="286" t="s">
        <v>12</v>
      </c>
      <c r="F19" s="287" t="s">
        <v>308</v>
      </c>
      <c r="G19" s="286" t="s">
        <v>179</v>
      </c>
      <c r="H19" s="207">
        <v>6</v>
      </c>
      <c r="I19" s="201" t="str">
        <f t="shared" si="0"/>
        <v>C</v>
      </c>
      <c r="J19" s="201">
        <f t="shared" si="1"/>
        <v>2</v>
      </c>
      <c r="K19" s="201">
        <v>8</v>
      </c>
      <c r="L19" s="201" t="str">
        <f t="shared" si="2"/>
        <v>B+</v>
      </c>
      <c r="M19" s="201">
        <f t="shared" si="3"/>
        <v>3.5</v>
      </c>
      <c r="N19" s="261">
        <f t="shared" si="4"/>
        <v>2.9</v>
      </c>
      <c r="O19" s="283">
        <f t="shared" si="5"/>
      </c>
      <c r="P19" s="129"/>
      <c r="Q19" s="129"/>
      <c r="R19" s="129"/>
      <c r="S19" s="129"/>
    </row>
    <row r="20" spans="1:19" s="130" customFormat="1" ht="18.75" customHeight="1">
      <c r="A20" s="278">
        <v>14</v>
      </c>
      <c r="B20" s="253" t="s">
        <v>962</v>
      </c>
      <c r="C20" s="284" t="s">
        <v>429</v>
      </c>
      <c r="D20" s="285" t="s">
        <v>137</v>
      </c>
      <c r="E20" s="286" t="s">
        <v>12</v>
      </c>
      <c r="F20" s="287" t="s">
        <v>925</v>
      </c>
      <c r="G20" s="286" t="s">
        <v>15</v>
      </c>
      <c r="H20" s="207">
        <v>6</v>
      </c>
      <c r="I20" s="201" t="str">
        <f t="shared" si="0"/>
        <v>C</v>
      </c>
      <c r="J20" s="201">
        <f t="shared" si="1"/>
        <v>2</v>
      </c>
      <c r="K20" s="201">
        <v>8</v>
      </c>
      <c r="L20" s="201" t="str">
        <f t="shared" si="2"/>
        <v>B+</v>
      </c>
      <c r="M20" s="201">
        <f t="shared" si="3"/>
        <v>3.5</v>
      </c>
      <c r="N20" s="261">
        <f t="shared" si="4"/>
        <v>2.9</v>
      </c>
      <c r="O20" s="283">
        <f t="shared" si="5"/>
      </c>
      <c r="P20" s="129"/>
      <c r="Q20" s="129"/>
      <c r="R20" s="129"/>
      <c r="S20" s="129"/>
    </row>
    <row r="21" spans="1:19" s="130" customFormat="1" ht="18.75" customHeight="1">
      <c r="A21" s="278">
        <v>15</v>
      </c>
      <c r="B21" s="253" t="s">
        <v>964</v>
      </c>
      <c r="C21" s="284" t="s">
        <v>926</v>
      </c>
      <c r="D21" s="285" t="s">
        <v>11</v>
      </c>
      <c r="E21" s="286" t="s">
        <v>12</v>
      </c>
      <c r="F21" s="287" t="s">
        <v>866</v>
      </c>
      <c r="G21" s="286" t="s">
        <v>15</v>
      </c>
      <c r="H21" s="207">
        <v>7.5</v>
      </c>
      <c r="I21" s="201" t="str">
        <f t="shared" si="0"/>
        <v>B</v>
      </c>
      <c r="J21" s="201">
        <f t="shared" si="1"/>
        <v>3</v>
      </c>
      <c r="K21" s="201">
        <v>9.5</v>
      </c>
      <c r="L21" s="201" t="str">
        <f t="shared" si="2"/>
        <v>A</v>
      </c>
      <c r="M21" s="201">
        <f t="shared" si="3"/>
        <v>4</v>
      </c>
      <c r="N21" s="261">
        <f t="shared" si="4"/>
        <v>3.6</v>
      </c>
      <c r="O21" s="283">
        <f t="shared" si="5"/>
      </c>
      <c r="P21" s="129"/>
      <c r="Q21" s="140" t="s">
        <v>1411</v>
      </c>
      <c r="R21" s="129"/>
      <c r="S21" s="129"/>
    </row>
    <row r="22" spans="1:19" s="130" customFormat="1" ht="18.75" customHeight="1">
      <c r="A22" s="278">
        <v>16</v>
      </c>
      <c r="B22" s="253" t="s">
        <v>966</v>
      </c>
      <c r="C22" s="284" t="s">
        <v>928</v>
      </c>
      <c r="D22" s="285" t="s">
        <v>298</v>
      </c>
      <c r="E22" s="286" t="s">
        <v>10</v>
      </c>
      <c r="F22" s="287" t="s">
        <v>929</v>
      </c>
      <c r="G22" s="286" t="s">
        <v>15</v>
      </c>
      <c r="H22" s="207">
        <v>6</v>
      </c>
      <c r="I22" s="201" t="str">
        <f t="shared" si="0"/>
        <v>C</v>
      </c>
      <c r="J22" s="201">
        <f t="shared" si="1"/>
        <v>2</v>
      </c>
      <c r="K22" s="201">
        <v>7</v>
      </c>
      <c r="L22" s="201" t="str">
        <f t="shared" si="2"/>
        <v>B</v>
      </c>
      <c r="M22" s="201">
        <f t="shared" si="3"/>
        <v>3</v>
      </c>
      <c r="N22" s="261">
        <f t="shared" si="4"/>
        <v>2.6</v>
      </c>
      <c r="O22" s="283">
        <f t="shared" si="5"/>
      </c>
      <c r="P22" s="129"/>
      <c r="Q22" s="129"/>
      <c r="R22" s="129"/>
      <c r="S22" s="129"/>
    </row>
    <row r="23" spans="1:19" s="130" customFormat="1" ht="18.75" customHeight="1">
      <c r="A23" s="278">
        <v>17</v>
      </c>
      <c r="B23" s="253" t="s">
        <v>967</v>
      </c>
      <c r="C23" s="284" t="s">
        <v>180</v>
      </c>
      <c r="D23" s="285" t="s">
        <v>24</v>
      </c>
      <c r="E23" s="286" t="s">
        <v>12</v>
      </c>
      <c r="F23" s="287" t="s">
        <v>931</v>
      </c>
      <c r="G23" s="286" t="s">
        <v>15</v>
      </c>
      <c r="H23" s="207">
        <v>9</v>
      </c>
      <c r="I23" s="201" t="str">
        <f t="shared" si="0"/>
        <v>A</v>
      </c>
      <c r="J23" s="201">
        <f t="shared" si="1"/>
        <v>4</v>
      </c>
      <c r="K23" s="201">
        <v>9.5</v>
      </c>
      <c r="L23" s="201" t="str">
        <f t="shared" si="2"/>
        <v>A</v>
      </c>
      <c r="M23" s="201">
        <f t="shared" si="3"/>
        <v>4</v>
      </c>
      <c r="N23" s="261">
        <f t="shared" si="4"/>
        <v>4</v>
      </c>
      <c r="O23" s="283">
        <f t="shared" si="5"/>
      </c>
      <c r="P23" s="129"/>
      <c r="Q23" s="129"/>
      <c r="R23" s="129"/>
      <c r="S23" s="129"/>
    </row>
    <row r="24" spans="1:19" s="130" customFormat="1" ht="18.75" customHeight="1">
      <c r="A24" s="278">
        <v>18</v>
      </c>
      <c r="B24" s="253" t="s">
        <v>968</v>
      </c>
      <c r="C24" s="284" t="s">
        <v>510</v>
      </c>
      <c r="D24" s="285" t="s">
        <v>24</v>
      </c>
      <c r="E24" s="286" t="s">
        <v>12</v>
      </c>
      <c r="F24" s="287" t="s">
        <v>178</v>
      </c>
      <c r="G24" s="286" t="s">
        <v>15</v>
      </c>
      <c r="H24" s="207">
        <v>9</v>
      </c>
      <c r="I24" s="201" t="str">
        <f t="shared" si="0"/>
        <v>A</v>
      </c>
      <c r="J24" s="201">
        <f t="shared" si="1"/>
        <v>4</v>
      </c>
      <c r="K24" s="201">
        <v>9.3</v>
      </c>
      <c r="L24" s="201" t="str">
        <f t="shared" si="2"/>
        <v>A</v>
      </c>
      <c r="M24" s="201">
        <f t="shared" si="3"/>
        <v>4</v>
      </c>
      <c r="N24" s="261">
        <f t="shared" si="4"/>
        <v>4</v>
      </c>
      <c r="O24" s="283">
        <f t="shared" si="5"/>
      </c>
      <c r="P24" s="129"/>
      <c r="Q24" s="129"/>
      <c r="R24" s="129"/>
      <c r="S24" s="129"/>
    </row>
    <row r="25" spans="1:19" s="130" customFormat="1" ht="18.75" customHeight="1">
      <c r="A25" s="278">
        <v>19</v>
      </c>
      <c r="B25" s="253" t="s">
        <v>970</v>
      </c>
      <c r="C25" s="284" t="s">
        <v>16</v>
      </c>
      <c r="D25" s="285" t="s">
        <v>342</v>
      </c>
      <c r="E25" s="286" t="s">
        <v>12</v>
      </c>
      <c r="F25" s="287" t="s">
        <v>934</v>
      </c>
      <c r="G25" s="286" t="s">
        <v>151</v>
      </c>
      <c r="H25" s="207">
        <v>7.5</v>
      </c>
      <c r="I25" s="201" t="str">
        <f t="shared" si="0"/>
        <v>B</v>
      </c>
      <c r="J25" s="201">
        <f t="shared" si="1"/>
        <v>3</v>
      </c>
      <c r="K25" s="201">
        <v>8</v>
      </c>
      <c r="L25" s="201" t="str">
        <f t="shared" si="2"/>
        <v>B+</v>
      </c>
      <c r="M25" s="201">
        <f t="shared" si="3"/>
        <v>3.5</v>
      </c>
      <c r="N25" s="261">
        <f t="shared" si="4"/>
        <v>3.3</v>
      </c>
      <c r="O25" s="283">
        <f t="shared" si="5"/>
      </c>
      <c r="P25" s="129"/>
      <c r="Q25" s="129"/>
      <c r="R25" s="129"/>
      <c r="S25" s="129"/>
    </row>
    <row r="26" spans="1:19" s="130" customFormat="1" ht="18.75" customHeight="1">
      <c r="A26" s="278">
        <v>20</v>
      </c>
      <c r="B26" s="253" t="s">
        <v>971</v>
      </c>
      <c r="C26" s="284" t="s">
        <v>563</v>
      </c>
      <c r="D26" s="285" t="s">
        <v>936</v>
      </c>
      <c r="E26" s="286" t="s">
        <v>12</v>
      </c>
      <c r="F26" s="287" t="s">
        <v>937</v>
      </c>
      <c r="G26" s="286" t="s">
        <v>15</v>
      </c>
      <c r="H26" s="207">
        <v>6</v>
      </c>
      <c r="I26" s="201" t="str">
        <f t="shared" si="0"/>
        <v>C</v>
      </c>
      <c r="J26" s="201">
        <f t="shared" si="1"/>
        <v>2</v>
      </c>
      <c r="K26" s="201">
        <v>8</v>
      </c>
      <c r="L26" s="201" t="str">
        <f t="shared" si="2"/>
        <v>B+</v>
      </c>
      <c r="M26" s="201">
        <f t="shared" si="3"/>
        <v>3.5</v>
      </c>
      <c r="N26" s="261">
        <f t="shared" si="4"/>
        <v>2.9</v>
      </c>
      <c r="O26" s="283">
        <f t="shared" si="5"/>
      </c>
      <c r="P26" s="129" t="s">
        <v>1497</v>
      </c>
      <c r="Q26" s="129"/>
      <c r="R26" s="129"/>
      <c r="S26" s="129"/>
    </row>
    <row r="27" spans="1:19" s="130" customFormat="1" ht="18.75" customHeight="1">
      <c r="A27" s="278">
        <v>21</v>
      </c>
      <c r="B27" s="253" t="s">
        <v>973</v>
      </c>
      <c r="C27" s="284" t="s">
        <v>19</v>
      </c>
      <c r="D27" s="285" t="s">
        <v>142</v>
      </c>
      <c r="E27" s="286" t="s">
        <v>12</v>
      </c>
      <c r="F27" s="287" t="s">
        <v>939</v>
      </c>
      <c r="G27" s="286" t="s">
        <v>940</v>
      </c>
      <c r="H27" s="207">
        <v>6.5</v>
      </c>
      <c r="I27" s="201" t="str">
        <f t="shared" si="0"/>
        <v>C+</v>
      </c>
      <c r="J27" s="201">
        <f t="shared" si="1"/>
        <v>2.5</v>
      </c>
      <c r="K27" s="201">
        <v>8</v>
      </c>
      <c r="L27" s="201" t="str">
        <f t="shared" si="2"/>
        <v>B+</v>
      </c>
      <c r="M27" s="201">
        <f t="shared" si="3"/>
        <v>3.5</v>
      </c>
      <c r="N27" s="261">
        <f t="shared" si="4"/>
        <v>3.1</v>
      </c>
      <c r="O27" s="283">
        <f t="shared" si="5"/>
      </c>
      <c r="P27" s="129"/>
      <c r="Q27" s="129"/>
      <c r="R27" s="129"/>
      <c r="S27" s="129"/>
    </row>
    <row r="28" spans="1:19" s="130" customFormat="1" ht="18.75" customHeight="1">
      <c r="A28" s="278">
        <v>22</v>
      </c>
      <c r="B28" s="253" t="s">
        <v>974</v>
      </c>
      <c r="C28" s="284" t="s">
        <v>16</v>
      </c>
      <c r="D28" s="285" t="s">
        <v>97</v>
      </c>
      <c r="E28" s="286" t="s">
        <v>12</v>
      </c>
      <c r="F28" s="287" t="s">
        <v>942</v>
      </c>
      <c r="G28" s="286" t="s">
        <v>15</v>
      </c>
      <c r="H28" s="207">
        <v>7</v>
      </c>
      <c r="I28" s="201" t="str">
        <f t="shared" si="0"/>
        <v>B</v>
      </c>
      <c r="J28" s="201">
        <f t="shared" si="1"/>
        <v>3</v>
      </c>
      <c r="K28" s="201">
        <v>8</v>
      </c>
      <c r="L28" s="201" t="str">
        <f t="shared" si="2"/>
        <v>B+</v>
      </c>
      <c r="M28" s="201">
        <f t="shared" si="3"/>
        <v>3.5</v>
      </c>
      <c r="N28" s="261">
        <f t="shared" si="4"/>
        <v>3.3</v>
      </c>
      <c r="O28" s="283">
        <f t="shared" si="5"/>
      </c>
      <c r="P28" s="129"/>
      <c r="Q28" s="129"/>
      <c r="R28" s="129"/>
      <c r="S28" s="129"/>
    </row>
    <row r="29" spans="1:19" s="130" customFormat="1" ht="18.75" customHeight="1">
      <c r="A29" s="278">
        <v>23</v>
      </c>
      <c r="B29" s="253" t="s">
        <v>976</v>
      </c>
      <c r="C29" s="284" t="s">
        <v>944</v>
      </c>
      <c r="D29" s="285" t="s">
        <v>104</v>
      </c>
      <c r="E29" s="286" t="s">
        <v>12</v>
      </c>
      <c r="F29" s="287" t="s">
        <v>14</v>
      </c>
      <c r="G29" s="286" t="s">
        <v>15</v>
      </c>
      <c r="H29" s="207">
        <v>5</v>
      </c>
      <c r="I29" s="201" t="str">
        <f t="shared" si="0"/>
        <v>D+</v>
      </c>
      <c r="J29" s="201">
        <f t="shared" si="1"/>
        <v>1.5</v>
      </c>
      <c r="K29" s="201">
        <v>9</v>
      </c>
      <c r="L29" s="201" t="str">
        <f t="shared" si="2"/>
        <v>A</v>
      </c>
      <c r="M29" s="201">
        <f t="shared" si="3"/>
        <v>4</v>
      </c>
      <c r="N29" s="261">
        <f t="shared" si="4"/>
        <v>3</v>
      </c>
      <c r="O29" s="283">
        <f t="shared" si="5"/>
      </c>
      <c r="P29" s="129"/>
      <c r="Q29" s="129"/>
      <c r="R29" s="129"/>
      <c r="S29" s="129"/>
    </row>
    <row r="30" spans="1:19" s="130" customFormat="1" ht="18.75" customHeight="1">
      <c r="A30" s="278">
        <v>24</v>
      </c>
      <c r="B30" s="253" t="s">
        <v>895</v>
      </c>
      <c r="C30" s="284" t="s">
        <v>73</v>
      </c>
      <c r="D30" s="285" t="s">
        <v>946</v>
      </c>
      <c r="E30" s="286" t="s">
        <v>10</v>
      </c>
      <c r="F30" s="287" t="s">
        <v>319</v>
      </c>
      <c r="G30" s="286" t="s">
        <v>911</v>
      </c>
      <c r="H30" s="207">
        <v>5</v>
      </c>
      <c r="I30" s="201" t="str">
        <f t="shared" si="0"/>
        <v>D+</v>
      </c>
      <c r="J30" s="201">
        <f t="shared" si="1"/>
        <v>1.5</v>
      </c>
      <c r="K30" s="201">
        <v>7.5</v>
      </c>
      <c r="L30" s="201" t="str">
        <f t="shared" si="2"/>
        <v>B</v>
      </c>
      <c r="M30" s="201">
        <f t="shared" si="3"/>
        <v>3</v>
      </c>
      <c r="N30" s="261">
        <f t="shared" si="4"/>
        <v>2.4</v>
      </c>
      <c r="O30" s="283">
        <f t="shared" si="5"/>
      </c>
      <c r="P30" s="129"/>
      <c r="Q30" s="129"/>
      <c r="R30" s="129"/>
      <c r="S30" s="129"/>
    </row>
    <row r="31" spans="1:19" s="130" customFormat="1" ht="18.75" customHeight="1">
      <c r="A31" s="278">
        <v>25</v>
      </c>
      <c r="B31" s="253" t="s">
        <v>898</v>
      </c>
      <c r="C31" s="284" t="s">
        <v>948</v>
      </c>
      <c r="D31" s="285" t="s">
        <v>149</v>
      </c>
      <c r="E31" s="286" t="s">
        <v>12</v>
      </c>
      <c r="F31" s="287" t="s">
        <v>949</v>
      </c>
      <c r="G31" s="286" t="s">
        <v>15</v>
      </c>
      <c r="H31" s="207">
        <v>8.5</v>
      </c>
      <c r="I31" s="201" t="str">
        <f t="shared" si="0"/>
        <v>A</v>
      </c>
      <c r="J31" s="201">
        <f t="shared" si="1"/>
        <v>4</v>
      </c>
      <c r="K31" s="201">
        <v>8.5</v>
      </c>
      <c r="L31" s="201" t="str">
        <f t="shared" si="2"/>
        <v>A</v>
      </c>
      <c r="M31" s="201">
        <f t="shared" si="3"/>
        <v>4</v>
      </c>
      <c r="N31" s="261">
        <f t="shared" si="4"/>
        <v>4</v>
      </c>
      <c r="O31" s="283">
        <f t="shared" si="5"/>
      </c>
      <c r="P31" s="129"/>
      <c r="Q31" s="129"/>
      <c r="R31" s="129"/>
      <c r="S31" s="129"/>
    </row>
    <row r="32" spans="1:19" s="130" customFormat="1" ht="18.75" customHeight="1">
      <c r="A32" s="278">
        <v>26</v>
      </c>
      <c r="B32" s="253" t="s">
        <v>900</v>
      </c>
      <c r="C32" s="284" t="s">
        <v>16</v>
      </c>
      <c r="D32" s="285" t="s">
        <v>118</v>
      </c>
      <c r="E32" s="286" t="s">
        <v>12</v>
      </c>
      <c r="F32" s="287" t="s">
        <v>951</v>
      </c>
      <c r="G32" s="286" t="s">
        <v>509</v>
      </c>
      <c r="H32" s="207">
        <v>6</v>
      </c>
      <c r="I32" s="201" t="str">
        <f t="shared" si="0"/>
        <v>C</v>
      </c>
      <c r="J32" s="201">
        <f t="shared" si="1"/>
        <v>2</v>
      </c>
      <c r="K32" s="201">
        <v>8</v>
      </c>
      <c r="L32" s="201" t="str">
        <f t="shared" si="2"/>
        <v>B+</v>
      </c>
      <c r="M32" s="201">
        <f t="shared" si="3"/>
        <v>3.5</v>
      </c>
      <c r="N32" s="261">
        <f t="shared" si="4"/>
        <v>2.9</v>
      </c>
      <c r="O32" s="283">
        <f t="shared" si="5"/>
      </c>
      <c r="P32" s="129"/>
      <c r="Q32" s="129"/>
      <c r="R32" s="129"/>
      <c r="S32" s="129"/>
    </row>
    <row r="33" spans="1:19" s="130" customFormat="1" ht="18.75" customHeight="1">
      <c r="A33" s="278">
        <v>27</v>
      </c>
      <c r="B33" s="253" t="s">
        <v>901</v>
      </c>
      <c r="C33" s="284" t="s">
        <v>16</v>
      </c>
      <c r="D33" s="285" t="s">
        <v>28</v>
      </c>
      <c r="E33" s="286" t="s">
        <v>12</v>
      </c>
      <c r="F33" s="287" t="s">
        <v>952</v>
      </c>
      <c r="G33" s="286" t="s">
        <v>15</v>
      </c>
      <c r="H33" s="207">
        <v>6.5</v>
      </c>
      <c r="I33" s="201" t="str">
        <f t="shared" si="0"/>
        <v>C+</v>
      </c>
      <c r="J33" s="201">
        <f t="shared" si="1"/>
        <v>2.5</v>
      </c>
      <c r="K33" s="201">
        <v>8</v>
      </c>
      <c r="L33" s="201" t="str">
        <f t="shared" si="2"/>
        <v>B+</v>
      </c>
      <c r="M33" s="201">
        <f t="shared" si="3"/>
        <v>3.5</v>
      </c>
      <c r="N33" s="261">
        <f t="shared" si="4"/>
        <v>3.1</v>
      </c>
      <c r="O33" s="283">
        <f t="shared" si="5"/>
      </c>
      <c r="P33" s="129"/>
      <c r="Q33" s="129"/>
      <c r="R33" s="129"/>
      <c r="S33" s="129"/>
    </row>
    <row r="34" spans="1:19" s="130" customFormat="1" ht="18.75" customHeight="1">
      <c r="A34" s="278">
        <v>28</v>
      </c>
      <c r="B34" s="253" t="s">
        <v>903</v>
      </c>
      <c r="C34" s="284" t="s">
        <v>953</v>
      </c>
      <c r="D34" s="285" t="s">
        <v>161</v>
      </c>
      <c r="E34" s="286" t="s">
        <v>12</v>
      </c>
      <c r="F34" s="287" t="s">
        <v>201</v>
      </c>
      <c r="G34" s="286" t="s">
        <v>13</v>
      </c>
      <c r="H34" s="207">
        <v>7</v>
      </c>
      <c r="I34" s="201" t="str">
        <f t="shared" si="0"/>
        <v>B</v>
      </c>
      <c r="J34" s="201">
        <f t="shared" si="1"/>
        <v>3</v>
      </c>
      <c r="K34" s="201">
        <v>6.5</v>
      </c>
      <c r="L34" s="201" t="str">
        <f t="shared" si="2"/>
        <v>C+</v>
      </c>
      <c r="M34" s="201">
        <f t="shared" si="3"/>
        <v>2.5</v>
      </c>
      <c r="N34" s="261">
        <f t="shared" si="4"/>
        <v>2.7</v>
      </c>
      <c r="O34" s="283">
        <f t="shared" si="5"/>
      </c>
      <c r="P34" s="129"/>
      <c r="Q34" s="129"/>
      <c r="R34" s="129"/>
      <c r="S34" s="129"/>
    </row>
    <row r="35" spans="1:19" s="130" customFormat="1" ht="18.75" customHeight="1">
      <c r="A35" s="278">
        <v>29</v>
      </c>
      <c r="B35" s="253" t="s">
        <v>907</v>
      </c>
      <c r="C35" s="284" t="s">
        <v>954</v>
      </c>
      <c r="D35" s="285" t="s">
        <v>321</v>
      </c>
      <c r="E35" s="286" t="s">
        <v>12</v>
      </c>
      <c r="F35" s="287" t="s">
        <v>955</v>
      </c>
      <c r="G35" s="286" t="s">
        <v>15</v>
      </c>
      <c r="H35" s="207">
        <v>8</v>
      </c>
      <c r="I35" s="201" t="str">
        <f t="shared" si="0"/>
        <v>B+</v>
      </c>
      <c r="J35" s="201">
        <f t="shared" si="1"/>
        <v>3.5</v>
      </c>
      <c r="K35" s="201">
        <v>8.3</v>
      </c>
      <c r="L35" s="201" t="str">
        <f t="shared" si="2"/>
        <v>B+</v>
      </c>
      <c r="M35" s="201">
        <f t="shared" si="3"/>
        <v>3.5</v>
      </c>
      <c r="N35" s="261">
        <f t="shared" si="4"/>
        <v>3.5</v>
      </c>
      <c r="O35" s="283">
        <f t="shared" si="5"/>
      </c>
      <c r="P35" s="129"/>
      <c r="Q35" s="129"/>
      <c r="R35" s="129"/>
      <c r="S35" s="129"/>
    </row>
    <row r="36" spans="1:19" s="133" customFormat="1" ht="18.75" customHeight="1">
      <c r="A36" s="288">
        <v>30</v>
      </c>
      <c r="B36" s="255" t="s">
        <v>909</v>
      </c>
      <c r="C36" s="289" t="s">
        <v>956</v>
      </c>
      <c r="D36" s="290" t="s">
        <v>164</v>
      </c>
      <c r="E36" s="291" t="s">
        <v>12</v>
      </c>
      <c r="F36" s="292" t="s">
        <v>957</v>
      </c>
      <c r="G36" s="291" t="s">
        <v>15</v>
      </c>
      <c r="H36" s="216"/>
      <c r="I36" s="215"/>
      <c r="J36" s="215"/>
      <c r="K36" s="215"/>
      <c r="L36" s="215"/>
      <c r="M36" s="215"/>
      <c r="N36" s="269"/>
      <c r="O36" s="293" t="s">
        <v>1525</v>
      </c>
      <c r="P36" s="132"/>
      <c r="Q36" s="132"/>
      <c r="R36" s="132"/>
      <c r="S36" s="132"/>
    </row>
    <row r="37" spans="2:29" ht="13.5" customHeight="1">
      <c r="B37" s="30"/>
      <c r="C37" s="4"/>
      <c r="G37" s="4"/>
      <c r="N37" s="3"/>
      <c r="O37" s="3"/>
      <c r="Q37" s="19"/>
      <c r="V37" s="19"/>
      <c r="W37" s="31"/>
      <c r="Y37" s="21"/>
      <c r="AB37" s="19"/>
      <c r="AC37" s="4"/>
    </row>
    <row r="38" spans="2:29" ht="13.5" customHeight="1">
      <c r="B38" s="30"/>
      <c r="C38" s="4"/>
      <c r="G38" s="4"/>
      <c r="N38" s="3"/>
      <c r="O38" s="3"/>
      <c r="Q38" s="19"/>
      <c r="V38" s="19"/>
      <c r="W38" s="31"/>
      <c r="Y38" s="21"/>
      <c r="AB38" s="19"/>
      <c r="AC38" s="4"/>
    </row>
    <row r="39" spans="2:29" ht="13.5" customHeight="1">
      <c r="B39" s="30"/>
      <c r="C39" s="4"/>
      <c r="G39" s="4"/>
      <c r="N39" s="3"/>
      <c r="O39" s="3"/>
      <c r="Q39" s="19"/>
      <c r="V39" s="19"/>
      <c r="W39" s="31"/>
      <c r="Y39" s="21"/>
      <c r="AB39" s="19"/>
      <c r="AC39" s="4"/>
    </row>
    <row r="40" spans="2:29" ht="13.5" customHeight="1">
      <c r="B40" s="30"/>
      <c r="C40" s="4"/>
      <c r="G40" s="4"/>
      <c r="N40" s="3"/>
      <c r="O40" s="3"/>
      <c r="Q40" s="19"/>
      <c r="V40" s="19"/>
      <c r="W40" s="31"/>
      <c r="Y40" s="21"/>
      <c r="AB40" s="19"/>
      <c r="AC40" s="4"/>
    </row>
    <row r="41" spans="2:29" ht="13.5" customHeight="1">
      <c r="B41" s="30"/>
      <c r="C41" s="4"/>
      <c r="G41" s="4"/>
      <c r="N41" s="3"/>
      <c r="O41" s="3"/>
      <c r="Q41" s="19"/>
      <c r="V41" s="19"/>
      <c r="W41" s="31"/>
      <c r="Y41" s="21"/>
      <c r="AB41" s="19"/>
      <c r="AC41" s="4"/>
    </row>
    <row r="42" spans="2:29" ht="13.5" customHeight="1">
      <c r="B42" s="30"/>
      <c r="C42" s="4"/>
      <c r="G42" s="4"/>
      <c r="N42" s="3"/>
      <c r="O42" s="3"/>
      <c r="Q42" s="19"/>
      <c r="V42" s="19"/>
      <c r="W42" s="31"/>
      <c r="Y42" s="21"/>
      <c r="AB42" s="19"/>
      <c r="AC42" s="4"/>
    </row>
    <row r="43" spans="2:29" ht="13.5" customHeight="1">
      <c r="B43" s="30"/>
      <c r="C43" s="4"/>
      <c r="G43" s="4"/>
      <c r="N43" s="3"/>
      <c r="O43" s="3"/>
      <c r="Q43" s="19"/>
      <c r="V43" s="19"/>
      <c r="W43" s="31"/>
      <c r="Y43" s="21"/>
      <c r="AB43" s="19"/>
      <c r="AC43" s="4"/>
    </row>
    <row r="44" spans="2:29" ht="13.5" customHeight="1">
      <c r="B44" s="30"/>
      <c r="C44" s="4"/>
      <c r="G44" s="4"/>
      <c r="N44" s="3"/>
      <c r="O44" s="3"/>
      <c r="Q44" s="19"/>
      <c r="V44" s="19"/>
      <c r="W44" s="31"/>
      <c r="Y44" s="21"/>
      <c r="AB44" s="19"/>
      <c r="AC44" s="4"/>
    </row>
    <row r="45" spans="2:29" ht="13.5" customHeight="1">
      <c r="B45" s="30"/>
      <c r="C45" s="4"/>
      <c r="G45" s="4"/>
      <c r="N45" s="3"/>
      <c r="O45" s="3"/>
      <c r="Q45" s="19"/>
      <c r="V45" s="19"/>
      <c r="W45" s="31"/>
      <c r="Y45" s="21"/>
      <c r="AB45" s="19"/>
      <c r="AC45" s="4"/>
    </row>
    <row r="46" spans="2:29" ht="13.5" customHeight="1">
      <c r="B46" s="30"/>
      <c r="C46" s="4"/>
      <c r="G46" s="4"/>
      <c r="N46" s="3"/>
      <c r="O46" s="3"/>
      <c r="Q46" s="19"/>
      <c r="V46" s="19"/>
      <c r="W46" s="31"/>
      <c r="Y46" s="21"/>
      <c r="AB46" s="19"/>
      <c r="AC46" s="4"/>
    </row>
    <row r="47" spans="2:29" ht="13.5" customHeight="1">
      <c r="B47" s="30"/>
      <c r="C47" s="4"/>
      <c r="G47" s="4"/>
      <c r="N47" s="3"/>
      <c r="O47" s="3"/>
      <c r="Q47" s="19"/>
      <c r="V47" s="19"/>
      <c r="W47" s="31"/>
      <c r="Y47" s="21"/>
      <c r="AB47" s="19"/>
      <c r="AC47" s="4"/>
    </row>
    <row r="48" spans="2:20" ht="13.5" customHeight="1">
      <c r="B48" s="3"/>
      <c r="C48" s="3"/>
      <c r="G48" s="4"/>
      <c r="H48" s="19"/>
      <c r="I48" s="19"/>
      <c r="J48" s="19"/>
      <c r="K48" s="19"/>
      <c r="L48" s="19"/>
      <c r="M48" s="19"/>
      <c r="N48" s="3"/>
      <c r="O48" s="3"/>
      <c r="S48" s="19"/>
      <c r="T48" s="24"/>
    </row>
    <row r="49" spans="2:20" ht="13.5" customHeight="1">
      <c r="B49" s="3"/>
      <c r="C49" s="3"/>
      <c r="G49" s="4"/>
      <c r="H49" s="19"/>
      <c r="I49" s="19"/>
      <c r="J49" s="19"/>
      <c r="K49" s="19"/>
      <c r="L49" s="19"/>
      <c r="M49" s="19"/>
      <c r="N49" s="3"/>
      <c r="O49" s="3"/>
      <c r="S49" s="19"/>
      <c r="T49" s="24"/>
    </row>
    <row r="50" spans="2:20" ht="13.5" customHeight="1">
      <c r="B50" s="3"/>
      <c r="C50" s="3"/>
      <c r="G50" s="4"/>
      <c r="H50" s="19"/>
      <c r="I50" s="19"/>
      <c r="J50" s="19"/>
      <c r="K50" s="19"/>
      <c r="L50" s="19"/>
      <c r="M50" s="19"/>
      <c r="N50" s="3"/>
      <c r="O50" s="3"/>
      <c r="S50" s="19"/>
      <c r="T50" s="24"/>
    </row>
    <row r="51" spans="2:20" ht="13.5" customHeight="1">
      <c r="B51" s="3"/>
      <c r="C51" s="3"/>
      <c r="G51" s="4"/>
      <c r="H51" s="19"/>
      <c r="I51" s="19"/>
      <c r="J51" s="19"/>
      <c r="K51" s="19"/>
      <c r="L51" s="19"/>
      <c r="M51" s="19"/>
      <c r="N51" s="3"/>
      <c r="O51" s="3"/>
      <c r="S51" s="19"/>
      <c r="T51" s="24"/>
    </row>
    <row r="52" spans="2:20" ht="13.5" customHeight="1">
      <c r="B52" s="3"/>
      <c r="C52" s="3"/>
      <c r="G52" s="4"/>
      <c r="H52" s="19"/>
      <c r="I52" s="19"/>
      <c r="J52" s="19"/>
      <c r="K52" s="19"/>
      <c r="L52" s="19"/>
      <c r="M52" s="19"/>
      <c r="N52" s="3"/>
      <c r="O52" s="3"/>
      <c r="S52" s="19"/>
      <c r="T52" s="24"/>
    </row>
    <row r="53" spans="2:20" ht="13.5" customHeight="1">
      <c r="B53" s="3"/>
      <c r="C53" s="3"/>
      <c r="G53" s="4"/>
      <c r="H53" s="19"/>
      <c r="I53" s="19"/>
      <c r="J53" s="19"/>
      <c r="K53" s="19"/>
      <c r="L53" s="19"/>
      <c r="M53" s="19"/>
      <c r="N53" s="3"/>
      <c r="O53" s="3"/>
      <c r="S53" s="19"/>
      <c r="T53" s="24"/>
    </row>
    <row r="54" spans="2:20" ht="13.5" customHeight="1">
      <c r="B54" s="3"/>
      <c r="C54" s="3"/>
      <c r="G54" s="4"/>
      <c r="H54" s="19"/>
      <c r="I54" s="19"/>
      <c r="J54" s="19"/>
      <c r="K54" s="19"/>
      <c r="L54" s="19"/>
      <c r="M54" s="19"/>
      <c r="N54" s="3"/>
      <c r="O54" s="3"/>
      <c r="S54" s="19"/>
      <c r="T54" s="24"/>
    </row>
    <row r="55" spans="7:20" ht="13.5" customHeight="1">
      <c r="G55" s="4"/>
      <c r="H55" s="19"/>
      <c r="I55" s="19"/>
      <c r="J55" s="19"/>
      <c r="K55" s="19"/>
      <c r="L55" s="19"/>
      <c r="M55" s="19"/>
      <c r="N55" s="3"/>
      <c r="O55" s="3"/>
      <c r="S55" s="19"/>
      <c r="T55" s="24"/>
    </row>
    <row r="56" spans="7:20" ht="13.5" customHeight="1">
      <c r="G56" s="4"/>
      <c r="H56" s="19"/>
      <c r="I56" s="19"/>
      <c r="J56" s="19"/>
      <c r="K56" s="19"/>
      <c r="L56" s="19"/>
      <c r="M56" s="19"/>
      <c r="N56" s="3"/>
      <c r="O56" s="3"/>
      <c r="S56" s="19"/>
      <c r="T56" s="24"/>
    </row>
    <row r="57" spans="7:20" ht="13.5" customHeight="1">
      <c r="G57" s="4"/>
      <c r="H57" s="19"/>
      <c r="I57" s="19"/>
      <c r="J57" s="19"/>
      <c r="K57" s="19"/>
      <c r="L57" s="19"/>
      <c r="M57" s="19"/>
      <c r="N57" s="3"/>
      <c r="O57" s="3"/>
      <c r="S57" s="19"/>
      <c r="T57" s="24"/>
    </row>
    <row r="58" spans="7:20" ht="13.5" customHeight="1">
      <c r="G58" s="4"/>
      <c r="H58" s="19"/>
      <c r="I58" s="19"/>
      <c r="J58" s="19"/>
      <c r="K58" s="19"/>
      <c r="L58" s="19"/>
      <c r="M58" s="19"/>
      <c r="N58" s="3"/>
      <c r="O58" s="3"/>
      <c r="S58" s="19"/>
      <c r="T58" s="24"/>
    </row>
    <row r="59" spans="7:20" ht="13.5" customHeight="1">
      <c r="G59" s="4"/>
      <c r="H59" s="19"/>
      <c r="I59" s="19"/>
      <c r="J59" s="19"/>
      <c r="K59" s="19"/>
      <c r="L59" s="19"/>
      <c r="M59" s="19"/>
      <c r="N59" s="3"/>
      <c r="O59" s="3"/>
      <c r="S59" s="19"/>
      <c r="T59" s="24"/>
    </row>
    <row r="69" ht="12">
      <c r="E69" s="4"/>
    </row>
    <row r="70" spans="3:5" ht="28.5" customHeight="1">
      <c r="C70" s="3" t="s">
        <v>656</v>
      </c>
      <c r="D70" s="3">
        <f>COUNTIF(N7:N36,"&gt;=3.6")</f>
        <v>7</v>
      </c>
      <c r="E70" s="4"/>
    </row>
    <row r="71" spans="3:5" ht="12">
      <c r="C71" s="3" t="s">
        <v>419</v>
      </c>
      <c r="D71" s="62">
        <f>COUNTIF(N7:N36,"&gt;=3.2")-COUNTIF(N7:N36,"&gt;=3.6")</f>
        <v>6</v>
      </c>
      <c r="E71" s="4"/>
    </row>
    <row r="72" spans="3:5" ht="12">
      <c r="C72" s="3" t="s">
        <v>657</v>
      </c>
      <c r="D72" s="62">
        <f>COUNTIF(N7:N36,"&gt;=2.5")-COUNTIF(N7:N36,"&gt;=3.2")</f>
        <v>10</v>
      </c>
      <c r="E72" s="4"/>
    </row>
    <row r="73" spans="3:5" ht="12">
      <c r="C73" s="3" t="s">
        <v>658</v>
      </c>
      <c r="D73" s="62">
        <f>COUNTIF(N7:N36,"&gt;=2.0")-COUNTIF(N7:N36,"&gt;=2.5")</f>
        <v>5</v>
      </c>
      <c r="E73" s="4"/>
    </row>
    <row r="74" spans="3:5" ht="12">
      <c r="C74" s="3" t="s">
        <v>659</v>
      </c>
      <c r="D74" s="62">
        <f>COUNTIF(N7:N36,"&gt;=1")-COUNTIF(N7:N36,"&gt;=2")</f>
        <v>0</v>
      </c>
      <c r="E74" s="4"/>
    </row>
    <row r="75" spans="3:5" ht="12">
      <c r="C75" s="3" t="s">
        <v>657</v>
      </c>
      <c r="D75" s="62">
        <f>COUNTIF(N7:N36,"&gt;=0")-COUNTIF(N7:N36,"&gt;=1")</f>
        <v>0</v>
      </c>
      <c r="E75" s="4"/>
    </row>
    <row r="76" spans="3:4" ht="12">
      <c r="C76" s="3"/>
      <c r="D76" s="3">
        <f>SUBTOTAL(9,D70:D75)</f>
        <v>28</v>
      </c>
    </row>
  </sheetData>
  <sheetProtection selectLockedCells="1" selectUnlockedCells="1"/>
  <mergeCells count="10">
    <mergeCell ref="K4:M4"/>
    <mergeCell ref="K5:M5"/>
    <mergeCell ref="A5:G5"/>
    <mergeCell ref="A1:E1"/>
    <mergeCell ref="H4:J4"/>
    <mergeCell ref="H5:J5"/>
    <mergeCell ref="A2:O2"/>
    <mergeCell ref="H3:O3"/>
    <mergeCell ref="C4:D4"/>
    <mergeCell ref="O4:O5"/>
  </mergeCells>
  <conditionalFormatting sqref="P1:IV36 H6:M36 B3:G36 H3:M3 A2:A36 F1:O1 N3:O36">
    <cfRule type="cellIs" priority="3" dxfId="0" operator="equal" stopIfTrue="1">
      <formula>"F"</formula>
    </cfRule>
    <cfRule type="cellIs" priority="4" dxfId="0" operator="equal" stopIfTrue="1">
      <formula>"F+"</formula>
    </cfRule>
  </conditionalFormatting>
  <printOptions horizontalCentered="1"/>
  <pageMargins left="0.17" right="0.17" top="0.17" bottom="0.18" header="0.17" footer="0.18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1">
      <pane xSplit="6" topLeftCell="G1" activePane="topRight" state="frozen"/>
      <selection pane="topLeft" activeCell="V70" sqref="O27:V70"/>
      <selection pane="topRight" activeCell="L6" sqref="L6:M26"/>
    </sheetView>
  </sheetViews>
  <sheetFormatPr defaultColWidth="9.00390625" defaultRowHeight="15.75"/>
  <cols>
    <col min="1" max="1" width="4.125" style="4" customWidth="1"/>
    <col min="2" max="2" width="6.875" style="4" customWidth="1"/>
    <col min="3" max="3" width="17.25390625" style="16" customWidth="1"/>
    <col min="4" max="4" width="9.50390625" style="4" customWidth="1"/>
    <col min="5" max="5" width="6.00390625" style="9" customWidth="1"/>
    <col min="6" max="6" width="11.00390625" style="4" customWidth="1"/>
    <col min="7" max="7" width="10.75390625" style="4" customWidth="1"/>
    <col min="8" max="13" width="7.125" style="19" customWidth="1"/>
    <col min="14" max="14" width="9.625" style="9" customWidth="1"/>
    <col min="15" max="16" width="2.375" style="3" hidden="1" customWidth="1"/>
    <col min="17" max="17" width="9.125" style="24" customWidth="1"/>
    <col min="18" max="16384" width="9.00390625" style="3" customWidth="1"/>
  </cols>
  <sheetData>
    <row r="1" spans="1:7" ht="18" customHeight="1">
      <c r="A1" s="391" t="s">
        <v>707</v>
      </c>
      <c r="B1" s="391"/>
      <c r="C1" s="391"/>
      <c r="D1" s="391"/>
      <c r="E1" s="26"/>
      <c r="F1" s="7"/>
      <c r="G1" s="7"/>
    </row>
    <row r="2" spans="1:17" ht="19.5" customHeight="1">
      <c r="A2" s="416" t="s">
        <v>1503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</row>
    <row r="3" spans="1:17" s="71" customFormat="1" ht="42" customHeight="1">
      <c r="A3" s="152" t="s">
        <v>126</v>
      </c>
      <c r="B3" s="152" t="s">
        <v>0</v>
      </c>
      <c r="C3" s="397" t="s">
        <v>1</v>
      </c>
      <c r="D3" s="398"/>
      <c r="E3" s="153" t="s">
        <v>2</v>
      </c>
      <c r="F3" s="153" t="s">
        <v>3</v>
      </c>
      <c r="G3" s="153" t="s">
        <v>4</v>
      </c>
      <c r="H3" s="387" t="s">
        <v>1516</v>
      </c>
      <c r="I3" s="387"/>
      <c r="J3" s="388"/>
      <c r="K3" s="430" t="s">
        <v>1517</v>
      </c>
      <c r="L3" s="430"/>
      <c r="M3" s="431"/>
      <c r="N3" s="153" t="s">
        <v>6</v>
      </c>
      <c r="O3" s="430" t="s">
        <v>661</v>
      </c>
      <c r="P3" s="430"/>
      <c r="Q3" s="428" t="s">
        <v>7</v>
      </c>
    </row>
    <row r="4" spans="1:17" ht="12.75" customHeight="1">
      <c r="A4" s="392"/>
      <c r="B4" s="392"/>
      <c r="C4" s="392"/>
      <c r="D4" s="392"/>
      <c r="E4" s="392"/>
      <c r="F4" s="392"/>
      <c r="G4" s="392"/>
      <c r="H4" s="389">
        <v>2</v>
      </c>
      <c r="I4" s="389"/>
      <c r="J4" s="390"/>
      <c r="K4" s="389">
        <v>3</v>
      </c>
      <c r="L4" s="389"/>
      <c r="M4" s="390"/>
      <c r="N4" s="153">
        <f>SUM(H4:M4)</f>
        <v>5</v>
      </c>
      <c r="O4" s="389">
        <v>1</v>
      </c>
      <c r="P4" s="389"/>
      <c r="Q4" s="429"/>
    </row>
    <row r="5" spans="1:17" s="19" customFormat="1" ht="16.5" customHeight="1">
      <c r="A5" s="17"/>
      <c r="B5" s="17"/>
      <c r="C5" s="18"/>
      <c r="D5" s="20"/>
      <c r="E5" s="27"/>
      <c r="F5" s="17"/>
      <c r="G5" s="17"/>
      <c r="H5" s="5" t="s">
        <v>248</v>
      </c>
      <c r="I5" s="5" t="s">
        <v>249</v>
      </c>
      <c r="J5" s="5" t="s">
        <v>250</v>
      </c>
      <c r="K5" s="5" t="s">
        <v>248</v>
      </c>
      <c r="L5" s="5" t="s">
        <v>249</v>
      </c>
      <c r="M5" s="5" t="s">
        <v>250</v>
      </c>
      <c r="N5" s="12" t="s">
        <v>250</v>
      </c>
      <c r="O5" s="5" t="s">
        <v>8</v>
      </c>
      <c r="P5" s="5" t="s">
        <v>9</v>
      </c>
      <c r="Q5" s="25"/>
    </row>
    <row r="6" spans="1:17" s="121" customFormat="1" ht="16.5" customHeight="1">
      <c r="A6" s="156">
        <v>1</v>
      </c>
      <c r="B6" s="157" t="s">
        <v>912</v>
      </c>
      <c r="C6" s="158" t="s">
        <v>133</v>
      </c>
      <c r="D6" s="159" t="s">
        <v>325</v>
      </c>
      <c r="E6" s="160" t="s">
        <v>10</v>
      </c>
      <c r="F6" s="161">
        <v>34877</v>
      </c>
      <c r="G6" s="162" t="s">
        <v>20</v>
      </c>
      <c r="H6" s="365">
        <v>7</v>
      </c>
      <c r="I6" s="366" t="str">
        <f>IF(H6&gt;=8.5,"A",IF(H6&gt;=8,"B+",IF(H6&gt;=7,"B",IF(H6&gt;=6.5,"C+",IF(H6&gt;=5.5,"C",IF(H6&gt;=5,"D+",IF(H6&gt;=4,"D",IF(H6&gt;=2,"F+","F"))))))))</f>
        <v>B</v>
      </c>
      <c r="J6" s="367">
        <f>IF(I6="A",4,IF(I6="B+",3.5,IF(I6="B",3,IF(I6="C+",2.5,IF(I6="C",2,IF(I6="D+",1.5,IF(I6="D",1,IF(I6="F+",0.5,0))))))))</f>
        <v>3</v>
      </c>
      <c r="K6" s="365">
        <v>6</v>
      </c>
      <c r="L6" s="366" t="str">
        <f>IF(K6&gt;=8.5,"A",IF(K6&gt;=8,"B+",IF(K6&gt;=7,"B",IF(K6&gt;=6.5,"C+",IF(K6&gt;=5.5,"C",IF(K6&gt;=5,"D+",IF(K6&gt;=4,"D",IF(K6&gt;=2,"F+","F"))))))))</f>
        <v>C</v>
      </c>
      <c r="M6" s="367">
        <f>IF(L6="A",4,IF(L6="B+",3.5,IF(L6="B",3,IF(L6="C+",2.5,IF(L6="C",2,IF(L6="D+",1.5,IF(L6="D",1,IF(L6="F+",0.5,0))))))))</f>
        <v>2</v>
      </c>
      <c r="N6" s="368">
        <f>ROUND((J6*$H$4+M6*$K$4)/$N$4,2)</f>
        <v>2.4</v>
      </c>
      <c r="O6" s="120"/>
      <c r="P6" s="120"/>
      <c r="Q6" s="89">
        <f aca="true" t="shared" si="0" ref="Q6:Q26">IF(COUNTIF(H6:P6,"F")+COUNTIF(H6:P6,"F+")&gt;0,"TL "&amp;COUNTIF(H6:P6,"F")+COUNTIF(H6:P6,"F+")&amp;" HP","")</f>
      </c>
    </row>
    <row r="7" spans="1:17" s="122" customFormat="1" ht="16.5" customHeight="1">
      <c r="A7" s="163">
        <v>2</v>
      </c>
      <c r="B7" s="164" t="s">
        <v>915</v>
      </c>
      <c r="C7" s="158" t="s">
        <v>16</v>
      </c>
      <c r="D7" s="159" t="s">
        <v>327</v>
      </c>
      <c r="E7" s="160" t="s">
        <v>12</v>
      </c>
      <c r="F7" s="161">
        <v>34919</v>
      </c>
      <c r="G7" s="162" t="s">
        <v>20</v>
      </c>
      <c r="H7" s="365">
        <v>7</v>
      </c>
      <c r="I7" s="366" t="str">
        <f aca="true" t="shared" si="1" ref="I7:I26">IF(H7&gt;=8.5,"A",IF(H7&gt;=8,"B+",IF(H7&gt;=7,"B",IF(H7&gt;=6.5,"C+",IF(H7&gt;=5.5,"C",IF(H7&gt;=5,"D+",IF(H7&gt;=4,"D",IF(H7&gt;=2,"F+","F"))))))))</f>
        <v>B</v>
      </c>
      <c r="J7" s="367">
        <f aca="true" t="shared" si="2" ref="J7:J26">IF(I7="A",4,IF(I7="B+",3.5,IF(I7="B",3,IF(I7="C+",2.5,IF(I7="C",2,IF(I7="D+",1.5,IF(I7="D",1,IF(I7="F+",0.5,0))))))))</f>
        <v>3</v>
      </c>
      <c r="K7" s="365">
        <v>9</v>
      </c>
      <c r="L7" s="366" t="str">
        <f aca="true" t="shared" si="3" ref="L7:L26">IF(K7&gt;=8.5,"A",IF(K7&gt;=8,"B+",IF(K7&gt;=7,"B",IF(K7&gt;=6.5,"C+",IF(K7&gt;=5.5,"C",IF(K7&gt;=5,"D+",IF(K7&gt;=4,"D",IF(K7&gt;=2,"F+","F"))))))))</f>
        <v>A</v>
      </c>
      <c r="M7" s="367">
        <f aca="true" t="shared" si="4" ref="M7:M26">IF(L7="A",4,IF(L7="B+",3.5,IF(L7="B",3,IF(L7="C+",2.5,IF(L7="C",2,IF(L7="D+",1.5,IF(L7="D",1,IF(L7="F+",0.5,0))))))))</f>
        <v>4</v>
      </c>
      <c r="N7" s="369">
        <f aca="true" t="shared" si="5" ref="N7:N26">ROUND((J7*$H$4+M7*$K$4)/$N$4,2)</f>
        <v>3.6</v>
      </c>
      <c r="O7" s="104"/>
      <c r="P7" s="104"/>
      <c r="Q7" s="92">
        <f t="shared" si="0"/>
      </c>
    </row>
    <row r="8" spans="1:17" s="122" customFormat="1" ht="16.5" customHeight="1">
      <c r="A8" s="163">
        <v>3</v>
      </c>
      <c r="B8" s="164" t="s">
        <v>1419</v>
      </c>
      <c r="C8" s="158" t="s">
        <v>651</v>
      </c>
      <c r="D8" s="159" t="s">
        <v>589</v>
      </c>
      <c r="E8" s="160" t="s">
        <v>10</v>
      </c>
      <c r="F8" s="161" t="s">
        <v>355</v>
      </c>
      <c r="G8" s="162" t="s">
        <v>20</v>
      </c>
      <c r="H8" s="365">
        <v>8</v>
      </c>
      <c r="I8" s="366" t="str">
        <f t="shared" si="1"/>
        <v>B+</v>
      </c>
      <c r="J8" s="367">
        <f t="shared" si="2"/>
        <v>3.5</v>
      </c>
      <c r="K8" s="365">
        <v>8.5</v>
      </c>
      <c r="L8" s="366" t="str">
        <f t="shared" si="3"/>
        <v>A</v>
      </c>
      <c r="M8" s="367">
        <f t="shared" si="4"/>
        <v>4</v>
      </c>
      <c r="N8" s="369">
        <f t="shared" si="5"/>
        <v>3.8</v>
      </c>
      <c r="O8" s="104"/>
      <c r="P8" s="104"/>
      <c r="Q8" s="92">
        <f t="shared" si="0"/>
      </c>
    </row>
    <row r="9" spans="1:17" s="122" customFormat="1" ht="16.5" customHeight="1">
      <c r="A9" s="163">
        <v>4</v>
      </c>
      <c r="B9" s="165" t="s">
        <v>917</v>
      </c>
      <c r="C9" s="166" t="s">
        <v>16</v>
      </c>
      <c r="D9" s="167" t="s">
        <v>131</v>
      </c>
      <c r="E9" s="168" t="s">
        <v>12</v>
      </c>
      <c r="F9" s="169" t="s">
        <v>435</v>
      </c>
      <c r="G9" s="170" t="s">
        <v>20</v>
      </c>
      <c r="H9" s="365">
        <v>9</v>
      </c>
      <c r="I9" s="366" t="str">
        <f t="shared" si="1"/>
        <v>A</v>
      </c>
      <c r="J9" s="367">
        <f t="shared" si="2"/>
        <v>4</v>
      </c>
      <c r="K9" s="365">
        <v>8</v>
      </c>
      <c r="L9" s="366" t="str">
        <f t="shared" si="3"/>
        <v>B+</v>
      </c>
      <c r="M9" s="367">
        <f t="shared" si="4"/>
        <v>3.5</v>
      </c>
      <c r="N9" s="369">
        <f t="shared" si="5"/>
        <v>3.7</v>
      </c>
      <c r="O9" s="104"/>
      <c r="P9" s="104"/>
      <c r="Q9" s="92">
        <f t="shared" si="0"/>
      </c>
    </row>
    <row r="10" spans="1:17" s="122" customFormat="1" ht="16.5" customHeight="1">
      <c r="A10" s="163">
        <v>5</v>
      </c>
      <c r="B10" s="165" t="s">
        <v>919</v>
      </c>
      <c r="C10" s="166" t="s">
        <v>208</v>
      </c>
      <c r="D10" s="167" t="s">
        <v>272</v>
      </c>
      <c r="E10" s="168" t="s">
        <v>12</v>
      </c>
      <c r="F10" s="169">
        <v>34790</v>
      </c>
      <c r="G10" s="170" t="s">
        <v>20</v>
      </c>
      <c r="H10" s="365">
        <v>7</v>
      </c>
      <c r="I10" s="366" t="str">
        <f t="shared" si="1"/>
        <v>B</v>
      </c>
      <c r="J10" s="367">
        <f t="shared" si="2"/>
        <v>3</v>
      </c>
      <c r="K10" s="365">
        <v>7.5</v>
      </c>
      <c r="L10" s="366" t="str">
        <f t="shared" si="3"/>
        <v>B</v>
      </c>
      <c r="M10" s="367">
        <f t="shared" si="4"/>
        <v>3</v>
      </c>
      <c r="N10" s="369">
        <f t="shared" si="5"/>
        <v>3</v>
      </c>
      <c r="O10" s="104"/>
      <c r="P10" s="104"/>
      <c r="Q10" s="92">
        <f t="shared" si="0"/>
      </c>
    </row>
    <row r="11" spans="1:17" s="122" customFormat="1" ht="16.5" customHeight="1">
      <c r="A11" s="163">
        <v>6</v>
      </c>
      <c r="B11" s="165" t="s">
        <v>921</v>
      </c>
      <c r="C11" s="166" t="s">
        <v>16</v>
      </c>
      <c r="D11" s="167" t="s">
        <v>43</v>
      </c>
      <c r="E11" s="168" t="s">
        <v>12</v>
      </c>
      <c r="F11" s="169">
        <v>33714</v>
      </c>
      <c r="G11" s="170" t="s">
        <v>15</v>
      </c>
      <c r="H11" s="365"/>
      <c r="I11" s="366"/>
      <c r="J11" s="367"/>
      <c r="K11" s="365"/>
      <c r="L11" s="366"/>
      <c r="M11" s="367"/>
      <c r="N11" s="369"/>
      <c r="O11" s="104"/>
      <c r="P11" s="104"/>
      <c r="Q11" s="92" t="s">
        <v>1525</v>
      </c>
    </row>
    <row r="12" spans="1:17" s="122" customFormat="1" ht="16.5" customHeight="1">
      <c r="A12" s="163">
        <v>7</v>
      </c>
      <c r="B12" s="165" t="s">
        <v>1420</v>
      </c>
      <c r="C12" s="166" t="s">
        <v>16</v>
      </c>
      <c r="D12" s="167" t="s">
        <v>280</v>
      </c>
      <c r="E12" s="168" t="s">
        <v>12</v>
      </c>
      <c r="F12" s="169" t="s">
        <v>547</v>
      </c>
      <c r="G12" s="170" t="s">
        <v>20</v>
      </c>
      <c r="H12" s="365">
        <v>8</v>
      </c>
      <c r="I12" s="366" t="str">
        <f t="shared" si="1"/>
        <v>B+</v>
      </c>
      <c r="J12" s="367">
        <f t="shared" si="2"/>
        <v>3.5</v>
      </c>
      <c r="K12" s="365">
        <v>9</v>
      </c>
      <c r="L12" s="366" t="str">
        <f t="shared" si="3"/>
        <v>A</v>
      </c>
      <c r="M12" s="367">
        <f t="shared" si="4"/>
        <v>4</v>
      </c>
      <c r="N12" s="369">
        <f t="shared" si="5"/>
        <v>3.8</v>
      </c>
      <c r="O12" s="104"/>
      <c r="P12" s="104"/>
      <c r="Q12" s="92">
        <f t="shared" si="0"/>
      </c>
    </row>
    <row r="13" spans="1:17" s="122" customFormat="1" ht="16.5" customHeight="1">
      <c r="A13" s="163">
        <v>8</v>
      </c>
      <c r="B13" s="165" t="s">
        <v>923</v>
      </c>
      <c r="C13" s="166" t="s">
        <v>364</v>
      </c>
      <c r="D13" s="167" t="s">
        <v>29</v>
      </c>
      <c r="E13" s="168" t="s">
        <v>12</v>
      </c>
      <c r="F13" s="169" t="s">
        <v>480</v>
      </c>
      <c r="G13" s="170" t="s">
        <v>20</v>
      </c>
      <c r="H13" s="365">
        <v>7</v>
      </c>
      <c r="I13" s="366" t="str">
        <f t="shared" si="1"/>
        <v>B</v>
      </c>
      <c r="J13" s="367">
        <f t="shared" si="2"/>
        <v>3</v>
      </c>
      <c r="K13" s="365">
        <v>6.5</v>
      </c>
      <c r="L13" s="366" t="str">
        <f t="shared" si="3"/>
        <v>C+</v>
      </c>
      <c r="M13" s="367">
        <f t="shared" si="4"/>
        <v>2.5</v>
      </c>
      <c r="N13" s="369">
        <f t="shared" si="5"/>
        <v>2.7</v>
      </c>
      <c r="O13" s="104"/>
      <c r="P13" s="104"/>
      <c r="Q13" s="92">
        <f t="shared" si="0"/>
      </c>
    </row>
    <row r="14" spans="1:17" s="122" customFormat="1" ht="16.5" customHeight="1">
      <c r="A14" s="163">
        <v>9</v>
      </c>
      <c r="B14" s="165" t="s">
        <v>924</v>
      </c>
      <c r="C14" s="166" t="s">
        <v>596</v>
      </c>
      <c r="D14" s="167" t="s">
        <v>29</v>
      </c>
      <c r="E14" s="168" t="s">
        <v>12</v>
      </c>
      <c r="F14" s="169" t="s">
        <v>454</v>
      </c>
      <c r="G14" s="170" t="s">
        <v>20</v>
      </c>
      <c r="H14" s="365">
        <v>7.5</v>
      </c>
      <c r="I14" s="366" t="str">
        <f t="shared" si="1"/>
        <v>B</v>
      </c>
      <c r="J14" s="367">
        <f t="shared" si="2"/>
        <v>3</v>
      </c>
      <c r="K14" s="365">
        <v>8.5</v>
      </c>
      <c r="L14" s="366" t="str">
        <f t="shared" si="3"/>
        <v>A</v>
      </c>
      <c r="M14" s="367">
        <f t="shared" si="4"/>
        <v>4</v>
      </c>
      <c r="N14" s="369">
        <f t="shared" si="5"/>
        <v>3.6</v>
      </c>
      <c r="O14" s="104"/>
      <c r="P14" s="104"/>
      <c r="Q14" s="92">
        <f t="shared" si="0"/>
      </c>
    </row>
    <row r="15" spans="1:17" s="122" customFormat="1" ht="16.5" customHeight="1">
      <c r="A15" s="163">
        <v>10</v>
      </c>
      <c r="B15" s="164" t="s">
        <v>927</v>
      </c>
      <c r="C15" s="166" t="s">
        <v>101</v>
      </c>
      <c r="D15" s="167" t="s">
        <v>142</v>
      </c>
      <c r="E15" s="168" t="s">
        <v>12</v>
      </c>
      <c r="F15" s="169">
        <v>34962</v>
      </c>
      <c r="G15" s="170" t="s">
        <v>20</v>
      </c>
      <c r="H15" s="365"/>
      <c r="I15" s="366"/>
      <c r="J15" s="367"/>
      <c r="K15" s="365"/>
      <c r="L15" s="366"/>
      <c r="M15" s="367"/>
      <c r="N15" s="369"/>
      <c r="O15" s="104"/>
      <c r="P15" s="104"/>
      <c r="Q15" s="92" t="s">
        <v>1525</v>
      </c>
    </row>
    <row r="16" spans="1:17" s="122" customFormat="1" ht="16.5" customHeight="1">
      <c r="A16" s="163">
        <v>11</v>
      </c>
      <c r="B16" s="164" t="s">
        <v>930</v>
      </c>
      <c r="C16" s="158" t="s">
        <v>133</v>
      </c>
      <c r="D16" s="159" t="s">
        <v>102</v>
      </c>
      <c r="E16" s="160" t="s">
        <v>10</v>
      </c>
      <c r="F16" s="161" t="s">
        <v>156</v>
      </c>
      <c r="G16" s="162" t="s">
        <v>20</v>
      </c>
      <c r="H16" s="365">
        <v>7</v>
      </c>
      <c r="I16" s="366" t="str">
        <f t="shared" si="1"/>
        <v>B</v>
      </c>
      <c r="J16" s="367">
        <f t="shared" si="2"/>
        <v>3</v>
      </c>
      <c r="K16" s="365">
        <v>7.5</v>
      </c>
      <c r="L16" s="366" t="str">
        <f t="shared" si="3"/>
        <v>B</v>
      </c>
      <c r="M16" s="367">
        <f t="shared" si="4"/>
        <v>3</v>
      </c>
      <c r="N16" s="369">
        <f t="shared" si="5"/>
        <v>3</v>
      </c>
      <c r="O16" s="104"/>
      <c r="P16" s="104"/>
      <c r="Q16" s="92">
        <f t="shared" si="0"/>
      </c>
    </row>
    <row r="17" spans="1:17" s="122" customFormat="1" ht="16.5" customHeight="1">
      <c r="A17" s="163">
        <v>12</v>
      </c>
      <c r="B17" s="164" t="s">
        <v>932</v>
      </c>
      <c r="C17" s="158" t="s">
        <v>652</v>
      </c>
      <c r="D17" s="159" t="s">
        <v>361</v>
      </c>
      <c r="E17" s="160" t="s">
        <v>10</v>
      </c>
      <c r="F17" s="161">
        <v>34775</v>
      </c>
      <c r="G17" s="162" t="s">
        <v>20</v>
      </c>
      <c r="H17" s="365">
        <v>6</v>
      </c>
      <c r="I17" s="366" t="str">
        <f t="shared" si="1"/>
        <v>C</v>
      </c>
      <c r="J17" s="367">
        <f t="shared" si="2"/>
        <v>2</v>
      </c>
      <c r="K17" s="365">
        <v>7</v>
      </c>
      <c r="L17" s="366" t="str">
        <f t="shared" si="3"/>
        <v>B</v>
      </c>
      <c r="M17" s="367">
        <f t="shared" si="4"/>
        <v>3</v>
      </c>
      <c r="N17" s="369">
        <f t="shared" si="5"/>
        <v>2.6</v>
      </c>
      <c r="O17" s="104"/>
      <c r="P17" s="104"/>
      <c r="Q17" s="92">
        <f t="shared" si="0"/>
      </c>
    </row>
    <row r="18" spans="1:17" s="122" customFormat="1" ht="16.5" customHeight="1">
      <c r="A18" s="163">
        <v>13</v>
      </c>
      <c r="B18" s="164" t="s">
        <v>933</v>
      </c>
      <c r="C18" s="158" t="s">
        <v>653</v>
      </c>
      <c r="D18" s="159" t="s">
        <v>106</v>
      </c>
      <c r="E18" s="171" t="s">
        <v>12</v>
      </c>
      <c r="F18" s="161">
        <v>34914</v>
      </c>
      <c r="G18" s="162" t="s">
        <v>20</v>
      </c>
      <c r="H18" s="365">
        <v>7</v>
      </c>
      <c r="I18" s="366" t="str">
        <f t="shared" si="1"/>
        <v>B</v>
      </c>
      <c r="J18" s="367">
        <f t="shared" si="2"/>
        <v>3</v>
      </c>
      <c r="K18" s="365">
        <v>7.5</v>
      </c>
      <c r="L18" s="366" t="str">
        <f t="shared" si="3"/>
        <v>B</v>
      </c>
      <c r="M18" s="367">
        <f t="shared" si="4"/>
        <v>3</v>
      </c>
      <c r="N18" s="369">
        <f t="shared" si="5"/>
        <v>3</v>
      </c>
      <c r="O18" s="104"/>
      <c r="P18" s="104"/>
      <c r="Q18" s="92">
        <f t="shared" si="0"/>
      </c>
    </row>
    <row r="19" spans="1:17" s="122" customFormat="1" ht="16.5" customHeight="1">
      <c r="A19" s="163">
        <v>14</v>
      </c>
      <c r="B19" s="164" t="s">
        <v>935</v>
      </c>
      <c r="C19" s="158" t="s">
        <v>654</v>
      </c>
      <c r="D19" s="159" t="s">
        <v>106</v>
      </c>
      <c r="E19" s="160" t="s">
        <v>12</v>
      </c>
      <c r="F19" s="161">
        <v>34766</v>
      </c>
      <c r="G19" s="162" t="s">
        <v>20</v>
      </c>
      <c r="H19" s="365">
        <v>7</v>
      </c>
      <c r="I19" s="366" t="str">
        <f t="shared" si="1"/>
        <v>B</v>
      </c>
      <c r="J19" s="367">
        <f t="shared" si="2"/>
        <v>3</v>
      </c>
      <c r="K19" s="365">
        <v>7.5</v>
      </c>
      <c r="L19" s="366" t="str">
        <f t="shared" si="3"/>
        <v>B</v>
      </c>
      <c r="M19" s="367">
        <f t="shared" si="4"/>
        <v>3</v>
      </c>
      <c r="N19" s="369">
        <f t="shared" si="5"/>
        <v>3</v>
      </c>
      <c r="O19" s="104"/>
      <c r="P19" s="104"/>
      <c r="Q19" s="92">
        <f t="shared" si="0"/>
      </c>
    </row>
    <row r="20" spans="1:17" s="122" customFormat="1" ht="16.5" customHeight="1">
      <c r="A20" s="163">
        <v>15</v>
      </c>
      <c r="B20" s="164" t="s">
        <v>938</v>
      </c>
      <c r="C20" s="158" t="s">
        <v>16</v>
      </c>
      <c r="D20" s="159" t="s">
        <v>108</v>
      </c>
      <c r="E20" s="160" t="s">
        <v>12</v>
      </c>
      <c r="F20" s="161" t="s">
        <v>410</v>
      </c>
      <c r="G20" s="162" t="s">
        <v>20</v>
      </c>
      <c r="H20" s="365"/>
      <c r="I20" s="366"/>
      <c r="J20" s="367"/>
      <c r="K20" s="365"/>
      <c r="L20" s="366"/>
      <c r="M20" s="367"/>
      <c r="N20" s="369"/>
      <c r="O20" s="104"/>
      <c r="P20" s="104"/>
      <c r="Q20" s="92" t="s">
        <v>1525</v>
      </c>
    </row>
    <row r="21" spans="1:17" s="122" customFormat="1" ht="16.5" customHeight="1">
      <c r="A21" s="163">
        <v>16</v>
      </c>
      <c r="B21" s="164" t="s">
        <v>941</v>
      </c>
      <c r="C21" s="158" t="s">
        <v>16</v>
      </c>
      <c r="D21" s="159" t="s">
        <v>373</v>
      </c>
      <c r="E21" s="160" t="s">
        <v>12</v>
      </c>
      <c r="F21" s="161">
        <v>34872</v>
      </c>
      <c r="G21" s="162" t="s">
        <v>20</v>
      </c>
      <c r="H21" s="365">
        <v>8</v>
      </c>
      <c r="I21" s="366" t="str">
        <f t="shared" si="1"/>
        <v>B+</v>
      </c>
      <c r="J21" s="367">
        <f t="shared" si="2"/>
        <v>3.5</v>
      </c>
      <c r="K21" s="365">
        <v>8</v>
      </c>
      <c r="L21" s="366" t="str">
        <f t="shared" si="3"/>
        <v>B+</v>
      </c>
      <c r="M21" s="367">
        <f t="shared" si="4"/>
        <v>3.5</v>
      </c>
      <c r="N21" s="369">
        <f t="shared" si="5"/>
        <v>3.5</v>
      </c>
      <c r="O21" s="104"/>
      <c r="P21" s="104"/>
      <c r="Q21" s="92">
        <f t="shared" si="0"/>
      </c>
    </row>
    <row r="22" spans="1:17" s="122" customFormat="1" ht="16.5" customHeight="1">
      <c r="A22" s="163">
        <v>17</v>
      </c>
      <c r="B22" s="164" t="s">
        <v>943</v>
      </c>
      <c r="C22" s="158" t="s">
        <v>16</v>
      </c>
      <c r="D22" s="159" t="s">
        <v>149</v>
      </c>
      <c r="E22" s="160" t="s">
        <v>12</v>
      </c>
      <c r="F22" s="161">
        <v>34868</v>
      </c>
      <c r="G22" s="162" t="s">
        <v>20</v>
      </c>
      <c r="H22" s="365">
        <v>8</v>
      </c>
      <c r="I22" s="366" t="str">
        <f t="shared" si="1"/>
        <v>B+</v>
      </c>
      <c r="J22" s="367">
        <f t="shared" si="2"/>
        <v>3.5</v>
      </c>
      <c r="K22" s="365">
        <v>6</v>
      </c>
      <c r="L22" s="366" t="str">
        <f t="shared" si="3"/>
        <v>C</v>
      </c>
      <c r="M22" s="367">
        <f t="shared" si="4"/>
        <v>2</v>
      </c>
      <c r="N22" s="369">
        <f t="shared" si="5"/>
        <v>2.6</v>
      </c>
      <c r="O22" s="104"/>
      <c r="P22" s="104"/>
      <c r="Q22" s="92">
        <f t="shared" si="0"/>
      </c>
    </row>
    <row r="23" spans="1:17" s="122" customFormat="1" ht="16.5" customHeight="1">
      <c r="A23" s="163">
        <v>18</v>
      </c>
      <c r="B23" s="164" t="s">
        <v>945</v>
      </c>
      <c r="C23" s="158" t="s">
        <v>146</v>
      </c>
      <c r="D23" s="159" t="s">
        <v>462</v>
      </c>
      <c r="E23" s="160" t="s">
        <v>12</v>
      </c>
      <c r="F23" s="161" t="s">
        <v>199</v>
      </c>
      <c r="G23" s="162" t="s">
        <v>20</v>
      </c>
      <c r="H23" s="365">
        <v>8</v>
      </c>
      <c r="I23" s="366" t="str">
        <f t="shared" si="1"/>
        <v>B+</v>
      </c>
      <c r="J23" s="367">
        <f t="shared" si="2"/>
        <v>3.5</v>
      </c>
      <c r="K23" s="365">
        <v>9</v>
      </c>
      <c r="L23" s="366" t="str">
        <f t="shared" si="3"/>
        <v>A</v>
      </c>
      <c r="M23" s="367">
        <f t="shared" si="4"/>
        <v>4</v>
      </c>
      <c r="N23" s="369">
        <f t="shared" si="5"/>
        <v>3.8</v>
      </c>
      <c r="O23" s="104"/>
      <c r="P23" s="104"/>
      <c r="Q23" s="92">
        <f t="shared" si="0"/>
      </c>
    </row>
    <row r="24" spans="1:17" s="122" customFormat="1" ht="16.5" customHeight="1">
      <c r="A24" s="163">
        <v>19</v>
      </c>
      <c r="B24" s="164" t="s">
        <v>1421</v>
      </c>
      <c r="C24" s="158" t="s">
        <v>644</v>
      </c>
      <c r="D24" s="159" t="s">
        <v>463</v>
      </c>
      <c r="E24" s="160" t="s">
        <v>12</v>
      </c>
      <c r="F24" s="161" t="s">
        <v>60</v>
      </c>
      <c r="G24" s="162" t="s">
        <v>20</v>
      </c>
      <c r="H24" s="365">
        <v>8</v>
      </c>
      <c r="I24" s="366" t="str">
        <f t="shared" si="1"/>
        <v>B+</v>
      </c>
      <c r="J24" s="367">
        <f t="shared" si="2"/>
        <v>3.5</v>
      </c>
      <c r="K24" s="365">
        <v>7</v>
      </c>
      <c r="L24" s="366" t="str">
        <f t="shared" si="3"/>
        <v>B</v>
      </c>
      <c r="M24" s="367">
        <f t="shared" si="4"/>
        <v>3</v>
      </c>
      <c r="N24" s="369">
        <f t="shared" si="5"/>
        <v>3.2</v>
      </c>
      <c r="O24" s="104"/>
      <c r="P24" s="104"/>
      <c r="Q24" s="92">
        <f t="shared" si="0"/>
      </c>
    </row>
    <row r="25" spans="1:17" s="122" customFormat="1" ht="16.5" customHeight="1">
      <c r="A25" s="163">
        <v>20</v>
      </c>
      <c r="B25" s="164" t="s">
        <v>947</v>
      </c>
      <c r="C25" s="172" t="s">
        <v>16</v>
      </c>
      <c r="D25" s="173" t="s">
        <v>244</v>
      </c>
      <c r="E25" s="171" t="s">
        <v>12</v>
      </c>
      <c r="F25" s="174">
        <v>34837</v>
      </c>
      <c r="G25" s="175" t="s">
        <v>20</v>
      </c>
      <c r="H25" s="365">
        <v>9</v>
      </c>
      <c r="I25" s="366" t="str">
        <f t="shared" si="1"/>
        <v>A</v>
      </c>
      <c r="J25" s="367">
        <f t="shared" si="2"/>
        <v>4</v>
      </c>
      <c r="K25" s="365">
        <v>8.5</v>
      </c>
      <c r="L25" s="366" t="str">
        <f t="shared" si="3"/>
        <v>A</v>
      </c>
      <c r="M25" s="367">
        <f t="shared" si="4"/>
        <v>4</v>
      </c>
      <c r="N25" s="369">
        <f t="shared" si="5"/>
        <v>4</v>
      </c>
      <c r="O25" s="104"/>
      <c r="P25" s="104"/>
      <c r="Q25" s="92">
        <f t="shared" si="0"/>
      </c>
    </row>
    <row r="26" spans="1:17" s="123" customFormat="1" ht="16.5" customHeight="1">
      <c r="A26" s="176">
        <v>21</v>
      </c>
      <c r="B26" s="310" t="s">
        <v>950</v>
      </c>
      <c r="C26" s="177" t="s">
        <v>23</v>
      </c>
      <c r="D26" s="178" t="s">
        <v>655</v>
      </c>
      <c r="E26" s="179" t="s">
        <v>12</v>
      </c>
      <c r="F26" s="180">
        <v>34575</v>
      </c>
      <c r="G26" s="181" t="s">
        <v>20</v>
      </c>
      <c r="H26" s="370">
        <v>8</v>
      </c>
      <c r="I26" s="371" t="str">
        <f t="shared" si="1"/>
        <v>B+</v>
      </c>
      <c r="J26" s="372">
        <f t="shared" si="2"/>
        <v>3.5</v>
      </c>
      <c r="K26" s="370">
        <v>9</v>
      </c>
      <c r="L26" s="371" t="str">
        <f t="shared" si="3"/>
        <v>A</v>
      </c>
      <c r="M26" s="372">
        <f t="shared" si="4"/>
        <v>4</v>
      </c>
      <c r="N26" s="373">
        <f t="shared" si="5"/>
        <v>3.8</v>
      </c>
      <c r="O26" s="105"/>
      <c r="P26" s="105"/>
      <c r="Q26" s="93">
        <f t="shared" si="0"/>
      </c>
    </row>
    <row r="27" spans="2:26" ht="11.25">
      <c r="B27" s="30"/>
      <c r="C27" s="4"/>
      <c r="E27" s="4"/>
      <c r="H27" s="3"/>
      <c r="I27" s="3"/>
      <c r="J27" s="3"/>
      <c r="K27" s="3"/>
      <c r="L27" s="3"/>
      <c r="M27" s="3"/>
      <c r="N27" s="3"/>
      <c r="Q27" s="3"/>
      <c r="S27" s="19"/>
      <c r="T27" s="31"/>
      <c r="V27" s="21"/>
      <c r="Y27" s="19"/>
      <c r="Z27" s="4"/>
    </row>
    <row r="28" spans="2:26" ht="11.25">
      <c r="B28" s="30"/>
      <c r="C28" s="4"/>
      <c r="E28" s="4"/>
      <c r="H28" s="3"/>
      <c r="I28" s="3"/>
      <c r="J28" s="3"/>
      <c r="K28" s="3"/>
      <c r="L28" s="3"/>
      <c r="M28" s="3"/>
      <c r="N28" s="3"/>
      <c r="Q28" s="3"/>
      <c r="S28" s="19"/>
      <c r="T28" s="31"/>
      <c r="V28" s="21"/>
      <c r="Y28" s="19"/>
      <c r="Z28" s="4"/>
    </row>
    <row r="29" spans="2:26" ht="11.25">
      <c r="B29" s="30"/>
      <c r="C29" s="4"/>
      <c r="E29" s="4"/>
      <c r="H29" s="3"/>
      <c r="I29" s="3"/>
      <c r="J29" s="3"/>
      <c r="K29" s="3"/>
      <c r="L29" s="3"/>
      <c r="M29" s="3"/>
      <c r="N29" s="3"/>
      <c r="Q29" s="3"/>
      <c r="S29" s="19"/>
      <c r="T29" s="31"/>
      <c r="V29" s="21"/>
      <c r="Y29" s="19"/>
      <c r="Z29" s="4"/>
    </row>
    <row r="30" spans="2:26" ht="11.25">
      <c r="B30" s="30"/>
      <c r="C30" s="4"/>
      <c r="E30" s="4"/>
      <c r="H30" s="3"/>
      <c r="I30" s="3"/>
      <c r="J30" s="3"/>
      <c r="K30" s="3"/>
      <c r="L30" s="3"/>
      <c r="M30" s="3"/>
      <c r="N30" s="3"/>
      <c r="Q30" s="3"/>
      <c r="S30" s="19"/>
      <c r="T30" s="31"/>
      <c r="V30" s="21"/>
      <c r="Y30" s="19"/>
      <c r="Z30" s="4"/>
    </row>
    <row r="31" spans="2:26" ht="11.25">
      <c r="B31" s="30"/>
      <c r="C31" s="4"/>
      <c r="E31" s="4"/>
      <c r="H31" s="3"/>
      <c r="I31" s="3"/>
      <c r="J31" s="3"/>
      <c r="K31" s="3"/>
      <c r="L31" s="3"/>
      <c r="M31" s="3"/>
      <c r="N31" s="3"/>
      <c r="Q31" s="3"/>
      <c r="S31" s="19"/>
      <c r="T31" s="31"/>
      <c r="V31" s="21"/>
      <c r="Y31" s="19"/>
      <c r="Z31" s="4"/>
    </row>
    <row r="32" spans="2:26" ht="11.25">
      <c r="B32" s="30"/>
      <c r="C32" s="4"/>
      <c r="E32" s="4"/>
      <c r="H32" s="3"/>
      <c r="I32" s="3"/>
      <c r="J32" s="3"/>
      <c r="K32" s="3"/>
      <c r="L32" s="3"/>
      <c r="M32" s="3"/>
      <c r="N32" s="3"/>
      <c r="Q32" s="3"/>
      <c r="S32" s="19"/>
      <c r="T32" s="31"/>
      <c r="V32" s="21"/>
      <c r="Y32" s="19"/>
      <c r="Z32" s="4"/>
    </row>
    <row r="33" spans="2:26" ht="11.25">
      <c r="B33" s="30"/>
      <c r="C33" s="4"/>
      <c r="E33" s="4"/>
      <c r="H33" s="3"/>
      <c r="I33" s="3"/>
      <c r="J33" s="3"/>
      <c r="K33" s="3"/>
      <c r="L33" s="3"/>
      <c r="M33" s="3"/>
      <c r="N33" s="3"/>
      <c r="Q33" s="3"/>
      <c r="S33" s="19"/>
      <c r="T33" s="31"/>
      <c r="V33" s="21"/>
      <c r="Y33" s="19"/>
      <c r="Z33" s="4"/>
    </row>
    <row r="34" spans="2:26" ht="11.25">
      <c r="B34" s="30"/>
      <c r="C34" s="4"/>
      <c r="E34" s="4"/>
      <c r="H34" s="3"/>
      <c r="I34" s="3"/>
      <c r="J34" s="3"/>
      <c r="K34" s="3"/>
      <c r="L34" s="3"/>
      <c r="M34" s="3"/>
      <c r="N34" s="3"/>
      <c r="Q34" s="3"/>
      <c r="S34" s="19"/>
      <c r="T34" s="31"/>
      <c r="V34" s="21"/>
      <c r="Y34" s="19"/>
      <c r="Z34" s="4"/>
    </row>
    <row r="35" spans="2:26" ht="18.75" customHeight="1">
      <c r="B35" s="30"/>
      <c r="C35" s="4"/>
      <c r="E35" s="4"/>
      <c r="H35" s="3"/>
      <c r="I35" s="3"/>
      <c r="J35" s="3"/>
      <c r="K35" s="3"/>
      <c r="L35" s="3"/>
      <c r="M35" s="3"/>
      <c r="N35" s="3"/>
      <c r="Q35" s="3"/>
      <c r="S35" s="19"/>
      <c r="T35" s="31"/>
      <c r="V35" s="21"/>
      <c r="Y35" s="19"/>
      <c r="Z35" s="4"/>
    </row>
    <row r="36" spans="2:26" ht="11.25">
      <c r="B36" s="30"/>
      <c r="C36" s="4"/>
      <c r="E36" s="4"/>
      <c r="H36" s="3"/>
      <c r="I36" s="3"/>
      <c r="J36" s="3"/>
      <c r="K36" s="3"/>
      <c r="L36" s="3"/>
      <c r="M36" s="3"/>
      <c r="N36" s="3"/>
      <c r="Q36" s="3"/>
      <c r="S36" s="19"/>
      <c r="T36" s="31"/>
      <c r="V36" s="21"/>
      <c r="Y36" s="19"/>
      <c r="Z36" s="4"/>
    </row>
    <row r="37" spans="2:26" ht="11.25">
      <c r="B37" s="30"/>
      <c r="C37" s="4"/>
      <c r="E37" s="4"/>
      <c r="H37" s="3"/>
      <c r="I37" s="3"/>
      <c r="J37" s="3"/>
      <c r="K37" s="3"/>
      <c r="L37" s="3"/>
      <c r="M37" s="3"/>
      <c r="N37" s="3"/>
      <c r="Q37" s="3"/>
      <c r="S37" s="19"/>
      <c r="T37" s="31"/>
      <c r="V37" s="21"/>
      <c r="Y37" s="19"/>
      <c r="Z37" s="4"/>
    </row>
    <row r="38" ht="11.25"/>
    <row r="39" spans="2:3" ht="11.25">
      <c r="B39" s="3" t="s">
        <v>656</v>
      </c>
      <c r="C39" s="3">
        <f>COUNTIF(N6:N26,"&gt;=3.6")</f>
        <v>8</v>
      </c>
    </row>
    <row r="40" spans="2:3" ht="11.25">
      <c r="B40" s="3" t="s">
        <v>419</v>
      </c>
      <c r="C40" s="62">
        <f>COUNTIF(N6:N26,"&gt;=3.2")-COUNTIF(N6:N26,"&gt;=3.6")</f>
        <v>2</v>
      </c>
    </row>
    <row r="41" spans="2:3" ht="11.25">
      <c r="B41" s="3" t="s">
        <v>657</v>
      </c>
      <c r="C41" s="62">
        <f>COUNTIF(N6:N26,"&gt;=2.5")-COUNTIF(N6:N26,"&gt;=3.2")</f>
        <v>7</v>
      </c>
    </row>
    <row r="42" spans="2:3" ht="11.25">
      <c r="B42" s="3" t="s">
        <v>658</v>
      </c>
      <c r="C42" s="62">
        <f>COUNTIF(N6:N26,"&gt;=2.0")-COUNTIF(N6:N26,"&gt;=2.5")</f>
        <v>1</v>
      </c>
    </row>
    <row r="43" spans="2:3" ht="11.25">
      <c r="B43" s="3" t="s">
        <v>659</v>
      </c>
      <c r="C43" s="62">
        <f>COUNTIF(N6:N26,"&gt;=1")-COUNTIF(N6:N26,"&gt;=2")</f>
        <v>0</v>
      </c>
    </row>
    <row r="44" spans="2:3" ht="11.25">
      <c r="B44" s="3" t="s">
        <v>657</v>
      </c>
      <c r="C44" s="62">
        <f>COUNTIF(N6:N26,"&gt;=0")-COUNTIF(N6:N26,"&gt;=1")</f>
        <v>0</v>
      </c>
    </row>
    <row r="45" spans="2:3" ht="11.25">
      <c r="B45" s="3"/>
      <c r="C45" s="3">
        <f>SUBTOTAL(9,C39:C44)</f>
        <v>18</v>
      </c>
    </row>
  </sheetData>
  <sheetProtection selectLockedCells="1" selectUnlockedCells="1"/>
  <protectedRanges>
    <protectedRange password="CE28" sqref="O6:P26" name="Range1"/>
  </protectedRanges>
  <mergeCells count="11">
    <mergeCell ref="A4:G4"/>
    <mergeCell ref="Q3:Q4"/>
    <mergeCell ref="O3:P3"/>
    <mergeCell ref="O4:P4"/>
    <mergeCell ref="A1:D1"/>
    <mergeCell ref="H3:J3"/>
    <mergeCell ref="K3:M3"/>
    <mergeCell ref="H4:J4"/>
    <mergeCell ref="K4:M4"/>
    <mergeCell ref="A2:Q2"/>
    <mergeCell ref="C3:D3"/>
  </mergeCells>
  <conditionalFormatting sqref="A6:A26 B7:B26 C6:IV26">
    <cfRule type="cellIs" priority="1" dxfId="0" operator="equal" stopIfTrue="1">
      <formula>"F"</formula>
    </cfRule>
    <cfRule type="cellIs" priority="2" dxfId="0" operator="equal" stopIfTrue="1">
      <formula>"F+"</formula>
    </cfRule>
  </conditionalFormatting>
  <printOptions horizontalCentered="1"/>
  <pageMargins left="0.2" right="0.19" top="0.25" bottom="0.18" header="0.2" footer="0.18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6"/>
  <sheetViews>
    <sheetView zoomScalePageLayoutView="0" workbookViewId="0" topLeftCell="A1">
      <pane xSplit="6" topLeftCell="G1" activePane="topRight" state="frozen"/>
      <selection pane="topLeft" activeCell="V70" sqref="O27:V70"/>
      <selection pane="topRight" activeCell="J25" sqref="J25"/>
    </sheetView>
  </sheetViews>
  <sheetFormatPr defaultColWidth="9.00390625" defaultRowHeight="15.75"/>
  <cols>
    <col min="1" max="1" width="4.00390625" style="4" customWidth="1"/>
    <col min="2" max="2" width="6.375" style="4" customWidth="1"/>
    <col min="3" max="3" width="9.875" style="16" customWidth="1"/>
    <col min="4" max="4" width="24.50390625" style="4" customWidth="1"/>
    <col min="5" max="5" width="5.375" style="4" customWidth="1"/>
    <col min="6" max="6" width="11.00390625" style="4" customWidth="1"/>
    <col min="7" max="7" width="8.625" style="4" customWidth="1"/>
    <col min="8" max="13" width="6.75390625" style="3" customWidth="1"/>
    <col min="14" max="14" width="9.375" style="9" customWidth="1"/>
    <col min="15" max="15" width="2.375" style="3" hidden="1" customWidth="1"/>
    <col min="16" max="16" width="0.37109375" style="3" hidden="1" customWidth="1"/>
    <col min="17" max="17" width="8.125" style="24" customWidth="1"/>
    <col min="18" max="16384" width="9.00390625" style="3" customWidth="1"/>
  </cols>
  <sheetData>
    <row r="1" spans="1:18" ht="18" customHeight="1">
      <c r="A1" s="7"/>
      <c r="B1" s="70" t="s">
        <v>707</v>
      </c>
      <c r="C1" s="8"/>
      <c r="D1" s="7"/>
      <c r="E1" s="26"/>
      <c r="F1" s="7"/>
      <c r="G1" s="7"/>
      <c r="N1" s="19"/>
      <c r="O1" s="9"/>
      <c r="Q1" s="19"/>
      <c r="R1" s="24"/>
    </row>
    <row r="2" spans="1:18" ht="19.5" customHeight="1">
      <c r="A2" s="416" t="s">
        <v>1504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</row>
    <row r="3" spans="1:17" ht="11.25" hidden="1">
      <c r="A3" s="10"/>
      <c r="B3" s="10"/>
      <c r="C3" s="10"/>
      <c r="D3" s="11"/>
      <c r="E3" s="11"/>
      <c r="F3" s="11"/>
      <c r="G3" s="11"/>
      <c r="H3" s="394"/>
      <c r="I3" s="394"/>
      <c r="J3" s="394"/>
      <c r="K3" s="394"/>
      <c r="L3" s="394"/>
      <c r="M3" s="394"/>
      <c r="N3" s="394"/>
      <c r="O3" s="394"/>
      <c r="P3" s="394"/>
      <c r="Q3" s="394"/>
    </row>
    <row r="4" spans="1:17" s="14" customFormat="1" ht="52.5" customHeight="1">
      <c r="A4" s="152" t="s">
        <v>126</v>
      </c>
      <c r="B4" s="152" t="s">
        <v>0</v>
      </c>
      <c r="C4" s="397" t="s">
        <v>1</v>
      </c>
      <c r="D4" s="398"/>
      <c r="E4" s="153" t="s">
        <v>2</v>
      </c>
      <c r="F4" s="153" t="s">
        <v>3</v>
      </c>
      <c r="G4" s="153" t="s">
        <v>4</v>
      </c>
      <c r="H4" s="387" t="s">
        <v>1518</v>
      </c>
      <c r="I4" s="387"/>
      <c r="J4" s="388"/>
      <c r="K4" s="430" t="s">
        <v>1520</v>
      </c>
      <c r="L4" s="430"/>
      <c r="M4" s="431"/>
      <c r="N4" s="153" t="s">
        <v>6</v>
      </c>
      <c r="O4" s="430" t="s">
        <v>661</v>
      </c>
      <c r="P4" s="430"/>
      <c r="Q4" s="428" t="s">
        <v>7</v>
      </c>
    </row>
    <row r="5" spans="1:17" ht="15.75" customHeight="1">
      <c r="A5" s="392"/>
      <c r="B5" s="392"/>
      <c r="C5" s="392"/>
      <c r="D5" s="392"/>
      <c r="E5" s="392"/>
      <c r="F5" s="392"/>
      <c r="G5" s="392"/>
      <c r="H5" s="389">
        <v>2</v>
      </c>
      <c r="I5" s="389"/>
      <c r="J5" s="390"/>
      <c r="K5" s="401">
        <v>3</v>
      </c>
      <c r="L5" s="401"/>
      <c r="M5" s="401"/>
      <c r="N5" s="153">
        <f>SUM(H5:M5)</f>
        <v>5</v>
      </c>
      <c r="O5" s="389">
        <v>1</v>
      </c>
      <c r="P5" s="389"/>
      <c r="Q5" s="429"/>
    </row>
    <row r="6" spans="1:17" s="19" customFormat="1" ht="15.75" customHeight="1">
      <c r="A6" s="17"/>
      <c r="B6" s="17"/>
      <c r="C6" s="18"/>
      <c r="D6" s="20"/>
      <c r="E6" s="17"/>
      <c r="F6" s="17"/>
      <c r="G6" s="17"/>
      <c r="H6" s="5" t="s">
        <v>248</v>
      </c>
      <c r="I6" s="5" t="s">
        <v>249</v>
      </c>
      <c r="J6" s="5" t="s">
        <v>250</v>
      </c>
      <c r="K6" s="5" t="s">
        <v>248</v>
      </c>
      <c r="L6" s="5" t="s">
        <v>249</v>
      </c>
      <c r="M6" s="5" t="s">
        <v>250</v>
      </c>
      <c r="N6" s="12" t="s">
        <v>250</v>
      </c>
      <c r="O6" s="5" t="s">
        <v>8</v>
      </c>
      <c r="P6" s="5" t="s">
        <v>9</v>
      </c>
      <c r="Q6" s="25"/>
    </row>
    <row r="7" spans="1:17" s="29" customFormat="1" ht="15.75" customHeight="1">
      <c r="A7" s="163">
        <v>1</v>
      </c>
      <c r="B7" s="308">
        <v>33.5189999999999</v>
      </c>
      <c r="C7" s="166" t="s">
        <v>625</v>
      </c>
      <c r="D7" s="167"/>
      <c r="E7" s="168" t="s">
        <v>12</v>
      </c>
      <c r="F7" s="219" t="s">
        <v>626</v>
      </c>
      <c r="G7" s="170" t="s">
        <v>570</v>
      </c>
      <c r="H7" s="190">
        <v>7.3</v>
      </c>
      <c r="I7" s="191" t="str">
        <f>IF(H7&gt;=8.5,"A",IF(H7&gt;=8,"B+",IF(H7&gt;=7,"B",IF(H7&gt;=6.5,"C+",IF(H7&gt;=5.5,"C",IF(H7&gt;=5,"D+",IF(H7&gt;=4,"D",IF(H7&gt;=2,"F+","F"))))))))</f>
        <v>B</v>
      </c>
      <c r="J7" s="192">
        <f>IF(I7="A",4,IF(I7="B+",3.5,IF(I7="B",3,IF(I7="C+",2.5,IF(I7="C",2,IF(I7="D+",1.5,IF(I7="D",1,IF(I7="F+",0.5,0))))))))</f>
        <v>3</v>
      </c>
      <c r="K7" s="190">
        <v>8</v>
      </c>
      <c r="L7" s="191" t="str">
        <f>IF(K7&gt;=8.5,"A",IF(K7&gt;=8,"B+",IF(K7&gt;=7,"B",IF(K7&gt;=6.5,"C+",IF(K7&gt;=5.5,"C",IF(K7&gt;=5,"D+",IF(K7&gt;=4,"D",IF(K7&gt;=2,"F+","F"))))))))</f>
        <v>B+</v>
      </c>
      <c r="M7" s="192">
        <f>IF(L7="A",4,IF(L7="B+",3.5,IF(L7="B",3,IF(L7="C+",2.5,IF(L7="C",2,IF(L7="D+",1.5,IF(L7="D",1,IF(L7="F+",0.5,0))))))))</f>
        <v>3.5</v>
      </c>
      <c r="N7" s="193">
        <f>ROUND((J7*$H$5+M7*$K$5)/$N$5,2)</f>
        <v>3.3</v>
      </c>
      <c r="O7" s="91"/>
      <c r="P7" s="91"/>
      <c r="Q7" s="89">
        <f>IF(COUNTIF(H7:P7,"F")+COUNTIF(H7:P7,"F+")&gt;0,"TL "&amp;COUNTIF(H7:P7,"F")+COUNTIF(H7:P7,"F+")&amp;" HP","")</f>
      </c>
    </row>
    <row r="8" spans="1:17" s="84" customFormat="1" ht="15.75" customHeight="1">
      <c r="A8" s="176">
        <v>2</v>
      </c>
      <c r="B8" s="297">
        <v>33.5199999999999</v>
      </c>
      <c r="C8" s="311" t="s">
        <v>627</v>
      </c>
      <c r="D8" s="312"/>
      <c r="E8" s="248" t="s">
        <v>10</v>
      </c>
      <c r="F8" s="211" t="s">
        <v>628</v>
      </c>
      <c r="G8" s="313" t="s">
        <v>570</v>
      </c>
      <c r="H8" s="216">
        <v>7.5</v>
      </c>
      <c r="I8" s="374" t="str">
        <f>IF(H8&gt;=8.5,"A",IF(H8&gt;=8,"B+",IF(H8&gt;=7,"B",IF(H8&gt;=6.5,"C+",IF(H8&gt;=5.5,"C",IF(H8&gt;=5,"D+",IF(H8&gt;=4,"D",IF(H8&gt;=2,"F+","F"))))))))</f>
        <v>B</v>
      </c>
      <c r="J8" s="260">
        <f>IF(I8="A",4,IF(I8="B+",3.5,IF(I8="B",3,IF(I8="C+",2.5,IF(I8="C",2,IF(I8="D+",1.5,IF(I8="D",1,IF(I8="F+",0.5,0))))))))</f>
        <v>3</v>
      </c>
      <c r="K8" s="338">
        <v>8</v>
      </c>
      <c r="L8" s="374" t="str">
        <f>IF(K8&gt;=8.5,"A",IF(K8&gt;=8,"B+",IF(K8&gt;=7,"B",IF(K8&gt;=6.5,"C+",IF(K8&gt;=5.5,"C",IF(K8&gt;=5,"D+",IF(K8&gt;=4,"D",IF(K8&gt;=2,"F+","F"))))))))</f>
        <v>B+</v>
      </c>
      <c r="M8" s="260">
        <f>IF(L8="A",4,IF(L8="B+",3.5,IF(L8="B",3,IF(L8="C+",2.5,IF(L8="C",2,IF(L8="D+",1.5,IF(L8="D",1,IF(L8="F+",0.5,0))))))))</f>
        <v>3.5</v>
      </c>
      <c r="N8" s="345">
        <f>ROUND((J8*$H$5+M8*$K$5)/$N$5,2)</f>
        <v>3.3</v>
      </c>
      <c r="O8" s="99"/>
      <c r="P8" s="99"/>
      <c r="Q8" s="103">
        <f>IF(COUNTIF(H8:P8,"F")+COUNTIF(H8:P8,"F+")&gt;0,"TL "&amp;COUNTIF(H8:P8,"F")+COUNTIF(H8:P8,"F+")&amp;" HP","")</f>
      </c>
    </row>
    <row r="9" spans="2:27" ht="13.5" customHeight="1">
      <c r="B9" s="30"/>
      <c r="C9" s="4"/>
      <c r="J9" s="19"/>
      <c r="K9" s="19"/>
      <c r="L9" s="19"/>
      <c r="M9" s="19"/>
      <c r="N9" s="3"/>
      <c r="Q9" s="3"/>
      <c r="T9" s="19"/>
      <c r="U9" s="31"/>
      <c r="W9" s="21"/>
      <c r="Z9" s="19"/>
      <c r="AA9" s="4"/>
    </row>
    <row r="10" spans="2:27" ht="13.5" customHeight="1">
      <c r="B10" s="30"/>
      <c r="C10" s="4"/>
      <c r="J10" s="19"/>
      <c r="K10" s="19"/>
      <c r="L10" s="19"/>
      <c r="M10" s="19"/>
      <c r="N10" s="3"/>
      <c r="Q10" s="3"/>
      <c r="T10" s="19"/>
      <c r="U10" s="31"/>
      <c r="W10" s="21"/>
      <c r="Z10" s="19"/>
      <c r="AA10" s="4"/>
    </row>
    <row r="11" spans="2:27" ht="13.5" customHeight="1">
      <c r="B11" s="30"/>
      <c r="C11" s="4"/>
      <c r="J11" s="19"/>
      <c r="K11" s="19"/>
      <c r="L11" s="19"/>
      <c r="M11" s="19"/>
      <c r="N11" s="3"/>
      <c r="Q11" s="3"/>
      <c r="T11" s="19"/>
      <c r="U11" s="31"/>
      <c r="W11" s="21"/>
      <c r="Z11" s="19"/>
      <c r="AA11" s="4"/>
    </row>
    <row r="12" spans="2:27" ht="13.5" customHeight="1">
      <c r="B12" s="30"/>
      <c r="C12" s="4"/>
      <c r="J12" s="19"/>
      <c r="K12" s="19"/>
      <c r="L12" s="19"/>
      <c r="M12" s="19"/>
      <c r="N12" s="3"/>
      <c r="Q12" s="3"/>
      <c r="T12" s="19"/>
      <c r="U12" s="31"/>
      <c r="W12" s="21"/>
      <c r="Z12" s="19"/>
      <c r="AA12" s="4"/>
    </row>
    <row r="13" spans="2:27" ht="13.5" customHeight="1">
      <c r="B13" s="30"/>
      <c r="C13" s="4"/>
      <c r="J13" s="19"/>
      <c r="K13" s="19"/>
      <c r="L13" s="19"/>
      <c r="M13" s="19"/>
      <c r="N13" s="3"/>
      <c r="Q13" s="3"/>
      <c r="T13" s="19"/>
      <c r="U13" s="31"/>
      <c r="W13" s="21"/>
      <c r="Z13" s="19"/>
      <c r="AA13" s="4"/>
    </row>
    <row r="14" spans="2:27" ht="13.5" customHeight="1">
      <c r="B14" s="30"/>
      <c r="C14" s="4"/>
      <c r="J14" s="19"/>
      <c r="K14" s="19"/>
      <c r="L14" s="19"/>
      <c r="M14" s="19"/>
      <c r="N14" s="3"/>
      <c r="Q14" s="3"/>
      <c r="T14" s="19"/>
      <c r="U14" s="31"/>
      <c r="W14" s="21"/>
      <c r="Z14" s="19"/>
      <c r="AA14" s="4"/>
    </row>
    <row r="15" spans="2:27" ht="13.5" customHeight="1">
      <c r="B15" s="30"/>
      <c r="C15" s="4"/>
      <c r="J15" s="19"/>
      <c r="K15" s="19"/>
      <c r="L15" s="19"/>
      <c r="M15" s="19"/>
      <c r="N15" s="3"/>
      <c r="Q15" s="3"/>
      <c r="T15" s="19"/>
      <c r="U15" s="31"/>
      <c r="W15" s="21"/>
      <c r="Z15" s="19"/>
      <c r="AA15" s="4"/>
    </row>
    <row r="16" spans="2:27" ht="13.5" customHeight="1">
      <c r="B16" s="30"/>
      <c r="C16" s="4"/>
      <c r="J16" s="19"/>
      <c r="K16" s="19"/>
      <c r="L16" s="19"/>
      <c r="M16" s="19"/>
      <c r="N16" s="3"/>
      <c r="Q16" s="3"/>
      <c r="T16" s="19"/>
      <c r="U16" s="31"/>
      <c r="W16" s="21"/>
      <c r="Z16" s="19"/>
      <c r="AA16" s="4"/>
    </row>
    <row r="17" spans="2:27" ht="13.5" customHeight="1">
      <c r="B17" s="30"/>
      <c r="C17" s="4"/>
      <c r="J17" s="19"/>
      <c r="K17" s="19"/>
      <c r="L17" s="19"/>
      <c r="M17" s="19"/>
      <c r="N17" s="3"/>
      <c r="Q17" s="3"/>
      <c r="T17" s="19"/>
      <c r="U17" s="31"/>
      <c r="W17" s="21"/>
      <c r="Z17" s="19"/>
      <c r="AA17" s="4"/>
    </row>
    <row r="18" spans="2:27" ht="13.5" customHeight="1">
      <c r="B18" s="30"/>
      <c r="C18" s="4"/>
      <c r="J18" s="19"/>
      <c r="K18" s="19"/>
      <c r="L18" s="19"/>
      <c r="M18" s="19"/>
      <c r="N18" s="3"/>
      <c r="Q18" s="3"/>
      <c r="T18" s="19"/>
      <c r="U18" s="31"/>
      <c r="W18" s="21"/>
      <c r="Z18" s="19"/>
      <c r="AA18" s="4"/>
    </row>
    <row r="19" spans="2:27" ht="13.5" customHeight="1">
      <c r="B19" s="30"/>
      <c r="C19" s="4"/>
      <c r="J19" s="19"/>
      <c r="K19" s="19"/>
      <c r="L19" s="19"/>
      <c r="M19" s="19"/>
      <c r="N19" s="3"/>
      <c r="Q19" s="3"/>
      <c r="T19" s="19"/>
      <c r="U19" s="31"/>
      <c r="W19" s="21"/>
      <c r="Z19" s="19"/>
      <c r="AA19" s="4"/>
    </row>
    <row r="20" spans="5:18" ht="13.5" customHeight="1">
      <c r="E20" s="9"/>
      <c r="N20" s="19"/>
      <c r="Q20" s="19"/>
      <c r="R20" s="24"/>
    </row>
    <row r="21" spans="5:18" ht="13.5" customHeight="1">
      <c r="E21" s="9"/>
      <c r="N21" s="19"/>
      <c r="Q21" s="19"/>
      <c r="R21" s="24"/>
    </row>
    <row r="22" spans="5:18" ht="13.5" customHeight="1">
      <c r="E22" s="9"/>
      <c r="N22" s="19"/>
      <c r="Q22" s="19"/>
      <c r="R22" s="24"/>
    </row>
    <row r="23" spans="5:18" ht="13.5" customHeight="1">
      <c r="E23" s="9"/>
      <c r="N23" s="19"/>
      <c r="Q23" s="19"/>
      <c r="R23" s="24"/>
    </row>
    <row r="24" spans="5:18" ht="13.5" customHeight="1">
      <c r="E24" s="9"/>
      <c r="N24" s="19"/>
      <c r="Q24" s="19"/>
      <c r="R24" s="24"/>
    </row>
    <row r="25" spans="5:18" ht="13.5" customHeight="1">
      <c r="E25" s="9"/>
      <c r="N25" s="19"/>
      <c r="Q25" s="19"/>
      <c r="R25" s="24"/>
    </row>
    <row r="26" spans="5:18" ht="13.5" customHeight="1">
      <c r="E26" s="9"/>
      <c r="N26" s="19"/>
      <c r="Q26" s="19"/>
      <c r="R26" s="24"/>
    </row>
    <row r="27" spans="5:18" ht="13.5" customHeight="1">
      <c r="E27" s="9"/>
      <c r="N27" s="19"/>
      <c r="Q27" s="19"/>
      <c r="R27" s="24"/>
    </row>
    <row r="28" spans="5:18" ht="13.5" customHeight="1">
      <c r="E28" s="9"/>
      <c r="N28" s="19"/>
      <c r="Q28" s="19"/>
      <c r="R28" s="24"/>
    </row>
    <row r="29" spans="5:18" ht="13.5" customHeight="1">
      <c r="E29" s="9"/>
      <c r="N29" s="19"/>
      <c r="Q29" s="19"/>
      <c r="R29" s="24"/>
    </row>
    <row r="30" spans="5:18" ht="13.5" customHeight="1">
      <c r="E30" s="9"/>
      <c r="N30" s="19"/>
      <c r="Q30" s="19"/>
      <c r="R30" s="24"/>
    </row>
    <row r="31" spans="5:18" ht="13.5" customHeight="1">
      <c r="E31" s="9"/>
      <c r="N31" s="19"/>
      <c r="Q31" s="19"/>
      <c r="R31" s="24"/>
    </row>
    <row r="32" spans="5:18" ht="13.5" customHeight="1">
      <c r="E32" s="9"/>
      <c r="N32" s="19"/>
      <c r="Q32" s="19"/>
      <c r="R32" s="24"/>
    </row>
    <row r="40" spans="2:3" ht="11.25">
      <c r="B40" s="3"/>
      <c r="C40" s="3"/>
    </row>
    <row r="41" spans="2:3" ht="11.25">
      <c r="B41" s="3"/>
      <c r="C41" s="21"/>
    </row>
    <row r="42" spans="2:3" ht="11.25">
      <c r="B42" s="3"/>
      <c r="C42" s="21"/>
    </row>
    <row r="43" spans="2:3" ht="11.25">
      <c r="B43" s="3"/>
      <c r="C43" s="21"/>
    </row>
    <row r="44" spans="2:3" ht="11.25">
      <c r="B44" s="3"/>
      <c r="C44" s="21"/>
    </row>
    <row r="45" spans="2:3" ht="11.25">
      <c r="B45" s="3"/>
      <c r="C45" s="21"/>
    </row>
    <row r="46" spans="2:3" ht="11.25">
      <c r="B46" s="3"/>
      <c r="C46" s="3"/>
    </row>
  </sheetData>
  <sheetProtection selectLockedCells="1" selectUnlockedCells="1"/>
  <protectedRanges>
    <protectedRange password="CE28" sqref="O7:P8" name="Range1"/>
  </protectedRanges>
  <mergeCells count="11">
    <mergeCell ref="K4:M4"/>
    <mergeCell ref="K5:M5"/>
    <mergeCell ref="A2:R2"/>
    <mergeCell ref="H4:J4"/>
    <mergeCell ref="H3:Q3"/>
    <mergeCell ref="C4:D4"/>
    <mergeCell ref="Q4:Q5"/>
    <mergeCell ref="A5:G5"/>
    <mergeCell ref="O5:P5"/>
    <mergeCell ref="O4:P4"/>
    <mergeCell ref="H5:J5"/>
  </mergeCells>
  <conditionalFormatting sqref="A7:IV8">
    <cfRule type="cellIs" priority="1" dxfId="0" operator="equal" stopIfTrue="1">
      <formula>"F"</formula>
    </cfRule>
    <cfRule type="cellIs" priority="2" dxfId="0" operator="equal" stopIfTrue="1">
      <formula>"F+"</formula>
    </cfRule>
  </conditionalFormatting>
  <printOptions horizontalCentered="1"/>
  <pageMargins left="0.2" right="0.2" top="0.26" bottom="0.18" header="0.46" footer="0.18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77"/>
  <sheetViews>
    <sheetView zoomScalePageLayoutView="0" workbookViewId="0" topLeftCell="A5">
      <pane xSplit="6" topLeftCell="G1" activePane="topRight" state="frozen"/>
      <selection pane="topLeft" activeCell="V70" sqref="O27:V70"/>
      <selection pane="topRight" activeCell="C7" sqref="C7:D39"/>
    </sheetView>
  </sheetViews>
  <sheetFormatPr defaultColWidth="9.00390625" defaultRowHeight="15.75"/>
  <cols>
    <col min="1" max="1" width="5.25390625" style="4" customWidth="1"/>
    <col min="2" max="2" width="8.00390625" style="4" customWidth="1"/>
    <col min="3" max="3" width="18.875" style="16" customWidth="1"/>
    <col min="4" max="4" width="8.625" style="4" customWidth="1"/>
    <col min="5" max="5" width="6.50390625" style="4" customWidth="1"/>
    <col min="6" max="6" width="10.50390625" style="30" customWidth="1"/>
    <col min="7" max="7" width="9.625" style="4" customWidth="1"/>
    <col min="8" max="13" width="7.125" style="3" customWidth="1"/>
    <col min="14" max="14" width="10.125" style="9" customWidth="1"/>
    <col min="15" max="15" width="2.375" style="3" hidden="1" customWidth="1"/>
    <col min="16" max="16" width="8.75390625" style="24" customWidth="1"/>
    <col min="17" max="16384" width="9.00390625" style="3" customWidth="1"/>
  </cols>
  <sheetData>
    <row r="1" spans="1:17" ht="18" customHeight="1">
      <c r="A1" s="391" t="s">
        <v>707</v>
      </c>
      <c r="B1" s="391"/>
      <c r="C1" s="391"/>
      <c r="D1" s="391"/>
      <c r="E1" s="26"/>
      <c r="F1" s="136"/>
      <c r="G1" s="7"/>
      <c r="N1" s="19"/>
      <c r="O1" s="9"/>
      <c r="P1" s="19"/>
      <c r="Q1" s="24"/>
    </row>
    <row r="2" spans="1:17" ht="19.5" customHeight="1">
      <c r="A2" s="416" t="s">
        <v>1504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</row>
    <row r="3" spans="1:16" ht="11.25" hidden="1">
      <c r="A3" s="10"/>
      <c r="B3" s="10"/>
      <c r="C3" s="10"/>
      <c r="D3" s="11"/>
      <c r="E3" s="11"/>
      <c r="F3" s="137"/>
      <c r="G3" s="11"/>
      <c r="H3" s="394"/>
      <c r="I3" s="394"/>
      <c r="J3" s="394"/>
      <c r="K3" s="394"/>
      <c r="L3" s="394"/>
      <c r="M3" s="394"/>
      <c r="N3" s="394"/>
      <c r="O3" s="394"/>
      <c r="P3" s="394"/>
    </row>
    <row r="4" spans="1:16" s="14" customFormat="1" ht="54" customHeight="1">
      <c r="A4" s="152" t="s">
        <v>126</v>
      </c>
      <c r="B4" s="152" t="s">
        <v>0</v>
      </c>
      <c r="C4" s="397" t="s">
        <v>1</v>
      </c>
      <c r="D4" s="398"/>
      <c r="E4" s="153" t="s">
        <v>2</v>
      </c>
      <c r="F4" s="352" t="s">
        <v>3</v>
      </c>
      <c r="G4" s="153" t="s">
        <v>4</v>
      </c>
      <c r="H4" s="387" t="s">
        <v>1518</v>
      </c>
      <c r="I4" s="387"/>
      <c r="J4" s="388"/>
      <c r="K4" s="402" t="s">
        <v>1520</v>
      </c>
      <c r="L4" s="387"/>
      <c r="M4" s="388"/>
      <c r="N4" s="153" t="s">
        <v>6</v>
      </c>
      <c r="O4" s="351" t="s">
        <v>661</v>
      </c>
      <c r="P4" s="428" t="s">
        <v>7</v>
      </c>
    </row>
    <row r="5" spans="1:16" ht="15.75" customHeight="1">
      <c r="A5" s="392"/>
      <c r="B5" s="392"/>
      <c r="C5" s="392"/>
      <c r="D5" s="392"/>
      <c r="E5" s="392"/>
      <c r="F5" s="392"/>
      <c r="G5" s="392"/>
      <c r="H5" s="389">
        <v>2</v>
      </c>
      <c r="I5" s="389"/>
      <c r="J5" s="390"/>
      <c r="K5" s="432">
        <v>3</v>
      </c>
      <c r="L5" s="389"/>
      <c r="M5" s="390"/>
      <c r="N5" s="153">
        <f>SUM(H5:M5)</f>
        <v>5</v>
      </c>
      <c r="O5" s="350">
        <v>1</v>
      </c>
      <c r="P5" s="429"/>
    </row>
    <row r="6" spans="1:16" s="19" customFormat="1" ht="15.75" customHeight="1">
      <c r="A6" s="224"/>
      <c r="B6" s="224"/>
      <c r="C6" s="225"/>
      <c r="D6" s="226"/>
      <c r="E6" s="224"/>
      <c r="F6" s="353"/>
      <c r="G6" s="224"/>
      <c r="H6" s="227" t="s">
        <v>248</v>
      </c>
      <c r="I6" s="227" t="s">
        <v>249</v>
      </c>
      <c r="J6" s="227" t="s">
        <v>250</v>
      </c>
      <c r="K6" s="227" t="s">
        <v>248</v>
      </c>
      <c r="L6" s="227" t="s">
        <v>249</v>
      </c>
      <c r="M6" s="227" t="s">
        <v>250</v>
      </c>
      <c r="N6" s="153" t="s">
        <v>250</v>
      </c>
      <c r="O6" s="227" t="s">
        <v>8</v>
      </c>
      <c r="P6" s="349"/>
    </row>
    <row r="7" spans="1:16" s="102" customFormat="1" ht="15.75" customHeight="1">
      <c r="A7" s="294">
        <v>1</v>
      </c>
      <c r="B7" s="295">
        <v>33.478</v>
      </c>
      <c r="C7" s="166" t="s">
        <v>593</v>
      </c>
      <c r="D7" s="167" t="s">
        <v>70</v>
      </c>
      <c r="E7" s="168" t="s">
        <v>12</v>
      </c>
      <c r="F7" s="219" t="s">
        <v>594</v>
      </c>
      <c r="G7" s="170" t="s">
        <v>20</v>
      </c>
      <c r="H7" s="276"/>
      <c r="I7" s="192"/>
      <c r="J7" s="192"/>
      <c r="K7" s="192"/>
      <c r="L7" s="192"/>
      <c r="M7" s="192"/>
      <c r="N7" s="344"/>
      <c r="O7" s="101"/>
      <c r="P7" s="202" t="s">
        <v>1525</v>
      </c>
    </row>
    <row r="8" spans="1:16" s="29" customFormat="1" ht="15.75" customHeight="1">
      <c r="A8" s="163">
        <v>2</v>
      </c>
      <c r="B8" s="295">
        <v>33.479</v>
      </c>
      <c r="C8" s="166" t="s">
        <v>19</v>
      </c>
      <c r="D8" s="167" t="s">
        <v>595</v>
      </c>
      <c r="E8" s="168" t="s">
        <v>12</v>
      </c>
      <c r="F8" s="219" t="s">
        <v>1396</v>
      </c>
      <c r="G8" s="170" t="s">
        <v>20</v>
      </c>
      <c r="H8" s="190">
        <v>6.5</v>
      </c>
      <c r="I8" s="192" t="str">
        <f aca="true" t="shared" si="0" ref="I8:I38">IF(H8&gt;=8.5,"A",IF(H8&gt;=8,"B+",IF(H8&gt;=7,"B",IF(H8&gt;=6.5,"C+",IF(H8&gt;=5.5,"C",IF(H8&gt;=5,"D+",IF(H8&gt;=4,"D",IF(H8&gt;=2,"F+","F"))))))))</f>
        <v>C+</v>
      </c>
      <c r="J8" s="192">
        <f aca="true" t="shared" si="1" ref="J8:J38">IF(I8="A",4,IF(I8="B+",3.5,IF(I8="B",3,IF(I8="C+",2.5,IF(I8="C",2,IF(I8="D+",1.5,IF(I8="D",1,IF(I8="F+",0.5,0))))))))</f>
        <v>2.5</v>
      </c>
      <c r="K8" s="190">
        <v>8</v>
      </c>
      <c r="L8" s="192" t="str">
        <f aca="true" t="shared" si="2" ref="L8:L38">IF(K8&gt;=8.5,"A",IF(K8&gt;=8,"B+",IF(K8&gt;=7,"B",IF(K8&gt;=6.5,"C+",IF(K8&gt;=5.5,"C",IF(K8&gt;=5,"D+",IF(K8&gt;=4,"D",IF(K8&gt;=2,"F+","F"))))))))</f>
        <v>B+</v>
      </c>
      <c r="M8" s="192">
        <f aca="true" t="shared" si="3" ref="M8:M38">IF(L8="A",4,IF(L8="B+",3.5,IF(L8="B",3,IF(L8="C+",2.5,IF(L8="C",2,IF(L8="D+",1.5,IF(L8="D",1,IF(L8="F+",0.5,0))))))))</f>
        <v>3.5</v>
      </c>
      <c r="N8" s="344">
        <f aca="true" t="shared" si="4" ref="N8:N38">ROUND((J8*$H$5+M8*$K$5)/$N$5,2)</f>
        <v>3.1</v>
      </c>
      <c r="O8" s="91"/>
      <c r="P8" s="202">
        <f aca="true" t="shared" si="5" ref="P8:P38">IF(COUNTIF(H8:O8,"F")+COUNTIF(H8:O8,"F+")&gt;0,"TL "&amp;COUNTIF(H8:O8,"F")+COUNTIF(H8:O8,"F+")&amp;" HP","")</f>
      </c>
    </row>
    <row r="9" spans="1:16" s="29" customFormat="1" ht="15.75" customHeight="1">
      <c r="A9" s="296">
        <v>3</v>
      </c>
      <c r="B9" s="295">
        <v>33.48</v>
      </c>
      <c r="C9" s="166" t="s">
        <v>596</v>
      </c>
      <c r="D9" s="167" t="s">
        <v>176</v>
      </c>
      <c r="E9" s="168" t="s">
        <v>12</v>
      </c>
      <c r="F9" s="219" t="s">
        <v>1360</v>
      </c>
      <c r="G9" s="170" t="s">
        <v>20</v>
      </c>
      <c r="H9" s="190"/>
      <c r="I9" s="192"/>
      <c r="J9" s="192"/>
      <c r="K9" s="190"/>
      <c r="L9" s="192"/>
      <c r="M9" s="192"/>
      <c r="N9" s="344"/>
      <c r="O9" s="91"/>
      <c r="P9" s="202" t="s">
        <v>1525</v>
      </c>
    </row>
    <row r="10" spans="1:16" s="29" customFormat="1" ht="15.75" customHeight="1">
      <c r="A10" s="163">
        <v>4</v>
      </c>
      <c r="B10" s="295">
        <v>33.482</v>
      </c>
      <c r="C10" s="166" t="s">
        <v>16</v>
      </c>
      <c r="D10" s="167" t="s">
        <v>54</v>
      </c>
      <c r="E10" s="168" t="s">
        <v>12</v>
      </c>
      <c r="F10" s="219" t="s">
        <v>513</v>
      </c>
      <c r="G10" s="170" t="s">
        <v>20</v>
      </c>
      <c r="H10" s="190">
        <v>5.5</v>
      </c>
      <c r="I10" s="192" t="str">
        <f t="shared" si="0"/>
        <v>C</v>
      </c>
      <c r="J10" s="192">
        <f t="shared" si="1"/>
        <v>2</v>
      </c>
      <c r="K10" s="190">
        <v>7.5</v>
      </c>
      <c r="L10" s="192" t="str">
        <f t="shared" si="2"/>
        <v>B</v>
      </c>
      <c r="M10" s="192">
        <f t="shared" si="3"/>
        <v>3</v>
      </c>
      <c r="N10" s="344">
        <f t="shared" si="4"/>
        <v>2.6</v>
      </c>
      <c r="O10" s="91"/>
      <c r="P10" s="202">
        <f t="shared" si="5"/>
      </c>
    </row>
    <row r="11" spans="1:16" s="29" customFormat="1" ht="15.75" customHeight="1">
      <c r="A11" s="296">
        <v>5</v>
      </c>
      <c r="B11" s="295">
        <v>33.483</v>
      </c>
      <c r="C11" s="166" t="s">
        <v>16</v>
      </c>
      <c r="D11" s="167" t="s">
        <v>54</v>
      </c>
      <c r="E11" s="168" t="s">
        <v>12</v>
      </c>
      <c r="F11" s="219" t="s">
        <v>468</v>
      </c>
      <c r="G11" s="170" t="s">
        <v>20</v>
      </c>
      <c r="H11" s="190">
        <v>7</v>
      </c>
      <c r="I11" s="192" t="str">
        <f t="shared" si="0"/>
        <v>B</v>
      </c>
      <c r="J11" s="192">
        <f t="shared" si="1"/>
        <v>3</v>
      </c>
      <c r="K11" s="190">
        <v>9</v>
      </c>
      <c r="L11" s="192" t="str">
        <f t="shared" si="2"/>
        <v>A</v>
      </c>
      <c r="M11" s="192">
        <f t="shared" si="3"/>
        <v>4</v>
      </c>
      <c r="N11" s="344">
        <f t="shared" si="4"/>
        <v>3.6</v>
      </c>
      <c r="O11" s="91"/>
      <c r="P11" s="202">
        <f t="shared" si="5"/>
      </c>
    </row>
    <row r="12" spans="1:16" s="29" customFormat="1" ht="15.75" customHeight="1">
      <c r="A12" s="163">
        <v>6</v>
      </c>
      <c r="B12" s="295">
        <v>33.484</v>
      </c>
      <c r="C12" s="166" t="s">
        <v>18</v>
      </c>
      <c r="D12" s="167" t="s">
        <v>131</v>
      </c>
      <c r="E12" s="168" t="s">
        <v>12</v>
      </c>
      <c r="F12" s="219" t="s">
        <v>201</v>
      </c>
      <c r="G12" s="170" t="s">
        <v>20</v>
      </c>
      <c r="H12" s="190"/>
      <c r="I12" s="192"/>
      <c r="J12" s="192"/>
      <c r="K12" s="190"/>
      <c r="L12" s="192"/>
      <c r="M12" s="192"/>
      <c r="N12" s="344"/>
      <c r="O12" s="91"/>
      <c r="P12" s="202" t="s">
        <v>1525</v>
      </c>
    </row>
    <row r="13" spans="1:16" s="29" customFormat="1" ht="15.75" customHeight="1">
      <c r="A13" s="296">
        <v>7</v>
      </c>
      <c r="B13" s="295">
        <v>33.485</v>
      </c>
      <c r="C13" s="166" t="s">
        <v>25</v>
      </c>
      <c r="D13" s="167" t="s">
        <v>189</v>
      </c>
      <c r="E13" s="168" t="s">
        <v>12</v>
      </c>
      <c r="F13" s="219" t="s">
        <v>598</v>
      </c>
      <c r="G13" s="170" t="s">
        <v>20</v>
      </c>
      <c r="H13" s="190">
        <v>7</v>
      </c>
      <c r="I13" s="192" t="str">
        <f t="shared" si="0"/>
        <v>B</v>
      </c>
      <c r="J13" s="192">
        <f t="shared" si="1"/>
        <v>3</v>
      </c>
      <c r="K13" s="190">
        <v>8</v>
      </c>
      <c r="L13" s="192" t="str">
        <f t="shared" si="2"/>
        <v>B+</v>
      </c>
      <c r="M13" s="192">
        <f t="shared" si="3"/>
        <v>3.5</v>
      </c>
      <c r="N13" s="344">
        <f t="shared" si="4"/>
        <v>3.3</v>
      </c>
      <c r="O13" s="91"/>
      <c r="P13" s="202">
        <f t="shared" si="5"/>
      </c>
    </row>
    <row r="14" spans="1:16" s="29" customFormat="1" ht="15.75" customHeight="1">
      <c r="A14" s="163">
        <v>8</v>
      </c>
      <c r="B14" s="295">
        <v>33.4860000000001</v>
      </c>
      <c r="C14" s="166" t="s">
        <v>135</v>
      </c>
      <c r="D14" s="167" t="s">
        <v>36</v>
      </c>
      <c r="E14" s="168" t="s">
        <v>12</v>
      </c>
      <c r="F14" s="219" t="s">
        <v>990</v>
      </c>
      <c r="G14" s="170" t="s">
        <v>20</v>
      </c>
      <c r="H14" s="190">
        <v>6</v>
      </c>
      <c r="I14" s="192" t="str">
        <f t="shared" si="0"/>
        <v>C</v>
      </c>
      <c r="J14" s="192">
        <f t="shared" si="1"/>
        <v>2</v>
      </c>
      <c r="K14" s="190">
        <v>7.5</v>
      </c>
      <c r="L14" s="192" t="str">
        <f t="shared" si="2"/>
        <v>B</v>
      </c>
      <c r="M14" s="192">
        <f t="shared" si="3"/>
        <v>3</v>
      </c>
      <c r="N14" s="344">
        <f t="shared" si="4"/>
        <v>2.6</v>
      </c>
      <c r="O14" s="91"/>
      <c r="P14" s="202">
        <f t="shared" si="5"/>
      </c>
    </row>
    <row r="15" spans="1:16" s="29" customFormat="1" ht="15.75" customHeight="1">
      <c r="A15" s="296">
        <v>9</v>
      </c>
      <c r="B15" s="295">
        <v>33.4890000000001</v>
      </c>
      <c r="C15" s="166" t="s">
        <v>16</v>
      </c>
      <c r="D15" s="167" t="s">
        <v>29</v>
      </c>
      <c r="E15" s="168" t="s">
        <v>12</v>
      </c>
      <c r="F15" s="219" t="s">
        <v>601</v>
      </c>
      <c r="G15" s="170" t="s">
        <v>20</v>
      </c>
      <c r="H15" s="190">
        <v>7</v>
      </c>
      <c r="I15" s="192" t="str">
        <f t="shared" si="0"/>
        <v>B</v>
      </c>
      <c r="J15" s="192">
        <f t="shared" si="1"/>
        <v>3</v>
      </c>
      <c r="K15" s="190">
        <v>8.5</v>
      </c>
      <c r="L15" s="192" t="str">
        <f t="shared" si="2"/>
        <v>A</v>
      </c>
      <c r="M15" s="192">
        <f t="shared" si="3"/>
        <v>4</v>
      </c>
      <c r="N15" s="344">
        <f t="shared" si="4"/>
        <v>3.6</v>
      </c>
      <c r="O15" s="91"/>
      <c r="P15" s="202">
        <f t="shared" si="5"/>
      </c>
    </row>
    <row r="16" spans="1:16" s="29" customFormat="1" ht="15.75" customHeight="1">
      <c r="A16" s="163">
        <v>10</v>
      </c>
      <c r="B16" s="295">
        <v>33.4900000000001</v>
      </c>
      <c r="C16" s="166" t="s">
        <v>16</v>
      </c>
      <c r="D16" s="167" t="s">
        <v>29</v>
      </c>
      <c r="E16" s="168" t="s">
        <v>12</v>
      </c>
      <c r="F16" s="219" t="s">
        <v>1397</v>
      </c>
      <c r="G16" s="170" t="s">
        <v>20</v>
      </c>
      <c r="H16" s="190">
        <v>6.5</v>
      </c>
      <c r="I16" s="192" t="str">
        <f t="shared" si="0"/>
        <v>C+</v>
      </c>
      <c r="J16" s="192">
        <f t="shared" si="1"/>
        <v>2.5</v>
      </c>
      <c r="K16" s="190">
        <v>8</v>
      </c>
      <c r="L16" s="192" t="str">
        <f t="shared" si="2"/>
        <v>B+</v>
      </c>
      <c r="M16" s="192">
        <f t="shared" si="3"/>
        <v>3.5</v>
      </c>
      <c r="N16" s="344">
        <f t="shared" si="4"/>
        <v>3.1</v>
      </c>
      <c r="O16" s="91"/>
      <c r="P16" s="202">
        <f t="shared" si="5"/>
      </c>
    </row>
    <row r="17" spans="1:16" s="29" customFormat="1" ht="15.75" customHeight="1">
      <c r="A17" s="296">
        <v>11</v>
      </c>
      <c r="B17" s="295">
        <v>33.4910000000001</v>
      </c>
      <c r="C17" s="166" t="s">
        <v>602</v>
      </c>
      <c r="D17" s="167" t="s">
        <v>22</v>
      </c>
      <c r="E17" s="168" t="s">
        <v>12</v>
      </c>
      <c r="F17" s="219" t="s">
        <v>1398</v>
      </c>
      <c r="G17" s="170" t="s">
        <v>20</v>
      </c>
      <c r="H17" s="190">
        <v>8</v>
      </c>
      <c r="I17" s="192" t="str">
        <f t="shared" si="0"/>
        <v>B+</v>
      </c>
      <c r="J17" s="192">
        <f t="shared" si="1"/>
        <v>3.5</v>
      </c>
      <c r="K17" s="190">
        <v>9</v>
      </c>
      <c r="L17" s="192" t="str">
        <f t="shared" si="2"/>
        <v>A</v>
      </c>
      <c r="M17" s="192">
        <f t="shared" si="3"/>
        <v>4</v>
      </c>
      <c r="N17" s="344">
        <f t="shared" si="4"/>
        <v>3.8</v>
      </c>
      <c r="O17" s="91"/>
      <c r="P17" s="202">
        <f t="shared" si="5"/>
      </c>
    </row>
    <row r="18" spans="1:16" s="29" customFormat="1" ht="15.75" customHeight="1">
      <c r="A18" s="163">
        <v>12</v>
      </c>
      <c r="B18" s="295">
        <v>33.4920000000001</v>
      </c>
      <c r="C18" s="166" t="s">
        <v>18</v>
      </c>
      <c r="D18" s="167" t="s">
        <v>342</v>
      </c>
      <c r="E18" s="168" t="s">
        <v>12</v>
      </c>
      <c r="F18" s="219" t="s">
        <v>1399</v>
      </c>
      <c r="G18" s="170" t="s">
        <v>20</v>
      </c>
      <c r="H18" s="190">
        <v>7</v>
      </c>
      <c r="I18" s="192" t="str">
        <f t="shared" si="0"/>
        <v>B</v>
      </c>
      <c r="J18" s="192">
        <f t="shared" si="1"/>
        <v>3</v>
      </c>
      <c r="K18" s="190">
        <v>8.5</v>
      </c>
      <c r="L18" s="192" t="str">
        <f t="shared" si="2"/>
        <v>A</v>
      </c>
      <c r="M18" s="192">
        <f t="shared" si="3"/>
        <v>4</v>
      </c>
      <c r="N18" s="344">
        <f t="shared" si="4"/>
        <v>3.6</v>
      </c>
      <c r="O18" s="91"/>
      <c r="P18" s="202">
        <f t="shared" si="5"/>
      </c>
    </row>
    <row r="19" spans="1:16" s="29" customFormat="1" ht="15.75" customHeight="1">
      <c r="A19" s="296">
        <v>13</v>
      </c>
      <c r="B19" s="295">
        <v>33.4940000000001</v>
      </c>
      <c r="C19" s="166" t="s">
        <v>604</v>
      </c>
      <c r="D19" s="167" t="s">
        <v>346</v>
      </c>
      <c r="E19" s="168" t="s">
        <v>12</v>
      </c>
      <c r="F19" s="219" t="s">
        <v>605</v>
      </c>
      <c r="G19" s="170" t="s">
        <v>13</v>
      </c>
      <c r="H19" s="190"/>
      <c r="I19" s="192"/>
      <c r="J19" s="192"/>
      <c r="K19" s="190"/>
      <c r="L19" s="192"/>
      <c r="M19" s="192"/>
      <c r="N19" s="344"/>
      <c r="O19" s="91"/>
      <c r="P19" s="202" t="s">
        <v>1525</v>
      </c>
    </row>
    <row r="20" spans="1:16" s="29" customFormat="1" ht="15.75" customHeight="1">
      <c r="A20" s="163">
        <v>14</v>
      </c>
      <c r="B20" s="295">
        <v>33.4950000000001</v>
      </c>
      <c r="C20" s="166" t="s">
        <v>133</v>
      </c>
      <c r="D20" s="167" t="s">
        <v>348</v>
      </c>
      <c r="E20" s="168" t="s">
        <v>10</v>
      </c>
      <c r="F20" s="219" t="s">
        <v>606</v>
      </c>
      <c r="G20" s="170" t="s">
        <v>20</v>
      </c>
      <c r="H20" s="190">
        <v>6</v>
      </c>
      <c r="I20" s="192" t="str">
        <f t="shared" si="0"/>
        <v>C</v>
      </c>
      <c r="J20" s="192">
        <f t="shared" si="1"/>
        <v>2</v>
      </c>
      <c r="K20" s="190">
        <v>8.5</v>
      </c>
      <c r="L20" s="192" t="str">
        <f t="shared" si="2"/>
        <v>A</v>
      </c>
      <c r="M20" s="192">
        <f t="shared" si="3"/>
        <v>4</v>
      </c>
      <c r="N20" s="344">
        <f t="shared" si="4"/>
        <v>3.2</v>
      </c>
      <c r="O20" s="91"/>
      <c r="P20" s="202">
        <f t="shared" si="5"/>
      </c>
    </row>
    <row r="21" spans="1:16" s="29" customFormat="1" ht="15.75" customHeight="1">
      <c r="A21" s="296">
        <v>15</v>
      </c>
      <c r="B21" s="297">
        <v>33.4960000000001</v>
      </c>
      <c r="C21" s="166" t="s">
        <v>16</v>
      </c>
      <c r="D21" s="167" t="s">
        <v>141</v>
      </c>
      <c r="E21" s="168" t="s">
        <v>12</v>
      </c>
      <c r="F21" s="219" t="s">
        <v>74</v>
      </c>
      <c r="G21" s="170" t="s">
        <v>20</v>
      </c>
      <c r="H21" s="190">
        <v>6</v>
      </c>
      <c r="I21" s="192" t="str">
        <f t="shared" si="0"/>
        <v>C</v>
      </c>
      <c r="J21" s="192">
        <f t="shared" si="1"/>
        <v>2</v>
      </c>
      <c r="K21" s="190">
        <v>8</v>
      </c>
      <c r="L21" s="192" t="str">
        <f t="shared" si="2"/>
        <v>B+</v>
      </c>
      <c r="M21" s="192">
        <f t="shared" si="3"/>
        <v>3.5</v>
      </c>
      <c r="N21" s="344">
        <f t="shared" si="4"/>
        <v>2.9</v>
      </c>
      <c r="O21" s="91"/>
      <c r="P21" s="202">
        <f t="shared" si="5"/>
      </c>
    </row>
    <row r="22" spans="1:16" s="29" customFormat="1" ht="15.75" customHeight="1">
      <c r="A22" s="163">
        <v>16</v>
      </c>
      <c r="B22" s="308">
        <v>33.497</v>
      </c>
      <c r="C22" s="166" t="s">
        <v>607</v>
      </c>
      <c r="D22" s="167" t="s">
        <v>217</v>
      </c>
      <c r="E22" s="168" t="s">
        <v>12</v>
      </c>
      <c r="F22" s="219" t="s">
        <v>1400</v>
      </c>
      <c r="G22" s="170" t="s">
        <v>20</v>
      </c>
      <c r="H22" s="190">
        <v>7.5</v>
      </c>
      <c r="I22" s="192" t="str">
        <f t="shared" si="0"/>
        <v>B</v>
      </c>
      <c r="J22" s="192">
        <f t="shared" si="1"/>
        <v>3</v>
      </c>
      <c r="K22" s="190">
        <v>7.5</v>
      </c>
      <c r="L22" s="192" t="str">
        <f t="shared" si="2"/>
        <v>B</v>
      </c>
      <c r="M22" s="192">
        <f t="shared" si="3"/>
        <v>3</v>
      </c>
      <c r="N22" s="344">
        <f t="shared" si="4"/>
        <v>3</v>
      </c>
      <c r="O22" s="91"/>
      <c r="P22" s="202">
        <f t="shared" si="5"/>
      </c>
    </row>
    <row r="23" spans="1:16" s="29" customFormat="1" ht="15.75" customHeight="1">
      <c r="A23" s="296">
        <v>17</v>
      </c>
      <c r="B23" s="295">
        <v>33.498</v>
      </c>
      <c r="C23" s="166" t="s">
        <v>23</v>
      </c>
      <c r="D23" s="167" t="s">
        <v>217</v>
      </c>
      <c r="E23" s="168" t="s">
        <v>12</v>
      </c>
      <c r="F23" s="219" t="s">
        <v>1401</v>
      </c>
      <c r="G23" s="170" t="s">
        <v>20</v>
      </c>
      <c r="H23" s="190">
        <v>6.8</v>
      </c>
      <c r="I23" s="192" t="str">
        <f t="shared" si="0"/>
        <v>C+</v>
      </c>
      <c r="J23" s="192">
        <f t="shared" si="1"/>
        <v>2.5</v>
      </c>
      <c r="K23" s="190">
        <v>7</v>
      </c>
      <c r="L23" s="192" t="str">
        <f t="shared" si="2"/>
        <v>B</v>
      </c>
      <c r="M23" s="192">
        <f t="shared" si="3"/>
        <v>3</v>
      </c>
      <c r="N23" s="344">
        <f t="shared" si="4"/>
        <v>2.8</v>
      </c>
      <c r="O23" s="91"/>
      <c r="P23" s="202">
        <f t="shared" si="5"/>
      </c>
    </row>
    <row r="24" spans="1:16" s="29" customFormat="1" ht="15.75" customHeight="1">
      <c r="A24" s="163">
        <v>18</v>
      </c>
      <c r="B24" s="295">
        <v>33.499</v>
      </c>
      <c r="C24" s="166" t="s">
        <v>16</v>
      </c>
      <c r="D24" s="167" t="s">
        <v>531</v>
      </c>
      <c r="E24" s="168" t="s">
        <v>12</v>
      </c>
      <c r="F24" s="219" t="s">
        <v>608</v>
      </c>
      <c r="G24" s="170" t="s">
        <v>20</v>
      </c>
      <c r="H24" s="190">
        <v>6</v>
      </c>
      <c r="I24" s="192" t="str">
        <f t="shared" si="0"/>
        <v>C</v>
      </c>
      <c r="J24" s="192">
        <f t="shared" si="1"/>
        <v>2</v>
      </c>
      <c r="K24" s="190">
        <v>7.5</v>
      </c>
      <c r="L24" s="192" t="str">
        <f t="shared" si="2"/>
        <v>B</v>
      </c>
      <c r="M24" s="192">
        <f t="shared" si="3"/>
        <v>3</v>
      </c>
      <c r="N24" s="344">
        <f t="shared" si="4"/>
        <v>2.6</v>
      </c>
      <c r="O24" s="91"/>
      <c r="P24" s="202">
        <f t="shared" si="5"/>
      </c>
    </row>
    <row r="25" spans="1:16" s="29" customFormat="1" ht="15.75" customHeight="1">
      <c r="A25" s="296">
        <v>19</v>
      </c>
      <c r="B25" s="295">
        <v>33.5</v>
      </c>
      <c r="C25" s="166" t="s">
        <v>609</v>
      </c>
      <c r="D25" s="167" t="s">
        <v>224</v>
      </c>
      <c r="E25" s="168" t="s">
        <v>12</v>
      </c>
      <c r="F25" s="219" t="s">
        <v>1402</v>
      </c>
      <c r="G25" s="170" t="s">
        <v>20</v>
      </c>
      <c r="H25" s="190">
        <v>7</v>
      </c>
      <c r="I25" s="192" t="str">
        <f t="shared" si="0"/>
        <v>B</v>
      </c>
      <c r="J25" s="192">
        <f t="shared" si="1"/>
        <v>3</v>
      </c>
      <c r="K25" s="190">
        <v>9</v>
      </c>
      <c r="L25" s="192" t="str">
        <f t="shared" si="2"/>
        <v>A</v>
      </c>
      <c r="M25" s="192">
        <f t="shared" si="3"/>
        <v>4</v>
      </c>
      <c r="N25" s="344">
        <f t="shared" si="4"/>
        <v>3.6</v>
      </c>
      <c r="O25" s="91"/>
      <c r="P25" s="202">
        <f t="shared" si="5"/>
      </c>
    </row>
    <row r="26" spans="1:16" s="29" customFormat="1" ht="15.75" customHeight="1">
      <c r="A26" s="163">
        <v>20</v>
      </c>
      <c r="B26" s="295">
        <v>33.501</v>
      </c>
      <c r="C26" s="166" t="s">
        <v>133</v>
      </c>
      <c r="D26" s="167" t="s">
        <v>610</v>
      </c>
      <c r="E26" s="168" t="s">
        <v>10</v>
      </c>
      <c r="F26" s="219" t="s">
        <v>611</v>
      </c>
      <c r="G26" s="170" t="s">
        <v>511</v>
      </c>
      <c r="H26" s="190">
        <v>5</v>
      </c>
      <c r="I26" s="192" t="str">
        <f t="shared" si="0"/>
        <v>D+</v>
      </c>
      <c r="J26" s="192">
        <f t="shared" si="1"/>
        <v>1.5</v>
      </c>
      <c r="K26" s="190">
        <v>7</v>
      </c>
      <c r="L26" s="192" t="str">
        <f t="shared" si="2"/>
        <v>B</v>
      </c>
      <c r="M26" s="192">
        <f t="shared" si="3"/>
        <v>3</v>
      </c>
      <c r="N26" s="344">
        <f t="shared" si="4"/>
        <v>2.4</v>
      </c>
      <c r="O26" s="91"/>
      <c r="P26" s="202">
        <f t="shared" si="5"/>
      </c>
    </row>
    <row r="27" spans="1:16" s="29" customFormat="1" ht="15.75" customHeight="1">
      <c r="A27" s="296">
        <v>21</v>
      </c>
      <c r="B27" s="295">
        <v>33.502</v>
      </c>
      <c r="C27" s="166" t="s">
        <v>612</v>
      </c>
      <c r="D27" s="167" t="s">
        <v>99</v>
      </c>
      <c r="E27" s="168" t="s">
        <v>12</v>
      </c>
      <c r="F27" s="219" t="s">
        <v>613</v>
      </c>
      <c r="G27" s="170" t="s">
        <v>20</v>
      </c>
      <c r="H27" s="190">
        <v>7</v>
      </c>
      <c r="I27" s="192" t="str">
        <f t="shared" si="0"/>
        <v>B</v>
      </c>
      <c r="J27" s="192">
        <f t="shared" si="1"/>
        <v>3</v>
      </c>
      <c r="K27" s="190">
        <v>8.5</v>
      </c>
      <c r="L27" s="192" t="str">
        <f t="shared" si="2"/>
        <v>A</v>
      </c>
      <c r="M27" s="192">
        <f t="shared" si="3"/>
        <v>4</v>
      </c>
      <c r="N27" s="344">
        <f t="shared" si="4"/>
        <v>3.6</v>
      </c>
      <c r="O27" s="91"/>
      <c r="P27" s="202">
        <f t="shared" si="5"/>
      </c>
    </row>
    <row r="28" spans="1:16" s="29" customFormat="1" ht="15.75" customHeight="1">
      <c r="A28" s="163">
        <v>22</v>
      </c>
      <c r="B28" s="295">
        <v>33.503</v>
      </c>
      <c r="C28" s="166" t="s">
        <v>16</v>
      </c>
      <c r="D28" s="167" t="s">
        <v>614</v>
      </c>
      <c r="E28" s="168" t="s">
        <v>12</v>
      </c>
      <c r="F28" s="219" t="s">
        <v>355</v>
      </c>
      <c r="G28" s="170" t="s">
        <v>20</v>
      </c>
      <c r="H28" s="190">
        <v>6.5</v>
      </c>
      <c r="I28" s="192" t="str">
        <f t="shared" si="0"/>
        <v>C+</v>
      </c>
      <c r="J28" s="192">
        <f t="shared" si="1"/>
        <v>2.5</v>
      </c>
      <c r="K28" s="190">
        <v>7.5</v>
      </c>
      <c r="L28" s="192" t="str">
        <f t="shared" si="2"/>
        <v>B</v>
      </c>
      <c r="M28" s="192">
        <f t="shared" si="3"/>
        <v>3</v>
      </c>
      <c r="N28" s="344">
        <f t="shared" si="4"/>
        <v>2.8</v>
      </c>
      <c r="O28" s="91"/>
      <c r="P28" s="202">
        <f t="shared" si="5"/>
      </c>
    </row>
    <row r="29" spans="1:16" s="29" customFormat="1" ht="15.75" customHeight="1">
      <c r="A29" s="296">
        <v>23</v>
      </c>
      <c r="B29" s="295">
        <v>33.504</v>
      </c>
      <c r="C29" s="166" t="s">
        <v>101</v>
      </c>
      <c r="D29" s="167" t="s">
        <v>106</v>
      </c>
      <c r="E29" s="168" t="s">
        <v>12</v>
      </c>
      <c r="F29" s="219" t="s">
        <v>290</v>
      </c>
      <c r="G29" s="170" t="s">
        <v>20</v>
      </c>
      <c r="H29" s="190">
        <v>6.8</v>
      </c>
      <c r="I29" s="192" t="str">
        <f t="shared" si="0"/>
        <v>C+</v>
      </c>
      <c r="J29" s="192">
        <f t="shared" si="1"/>
        <v>2.5</v>
      </c>
      <c r="K29" s="190">
        <v>6</v>
      </c>
      <c r="L29" s="192" t="str">
        <f t="shared" si="2"/>
        <v>C</v>
      </c>
      <c r="M29" s="192">
        <f t="shared" si="3"/>
        <v>2</v>
      </c>
      <c r="N29" s="344">
        <f t="shared" si="4"/>
        <v>2.2</v>
      </c>
      <c r="O29" s="91"/>
      <c r="P29" s="202">
        <f t="shared" si="5"/>
      </c>
    </row>
    <row r="30" spans="1:16" s="29" customFormat="1" ht="15.75" customHeight="1">
      <c r="A30" s="163">
        <v>24</v>
      </c>
      <c r="B30" s="295">
        <v>33.506</v>
      </c>
      <c r="C30" s="166" t="s">
        <v>16</v>
      </c>
      <c r="D30" s="167" t="s">
        <v>112</v>
      </c>
      <c r="E30" s="168" t="s">
        <v>12</v>
      </c>
      <c r="F30" s="219" t="s">
        <v>1403</v>
      </c>
      <c r="G30" s="170" t="s">
        <v>20</v>
      </c>
      <c r="H30" s="190">
        <v>7.5</v>
      </c>
      <c r="I30" s="192" t="str">
        <f t="shared" si="0"/>
        <v>B</v>
      </c>
      <c r="J30" s="192">
        <f t="shared" si="1"/>
        <v>3</v>
      </c>
      <c r="K30" s="190">
        <v>9</v>
      </c>
      <c r="L30" s="192" t="str">
        <f t="shared" si="2"/>
        <v>A</v>
      </c>
      <c r="M30" s="192">
        <f t="shared" si="3"/>
        <v>4</v>
      </c>
      <c r="N30" s="344">
        <f t="shared" si="4"/>
        <v>3.6</v>
      </c>
      <c r="O30" s="91"/>
      <c r="P30" s="202">
        <f t="shared" si="5"/>
      </c>
    </row>
    <row r="31" spans="1:16" s="29" customFormat="1" ht="15.75" customHeight="1">
      <c r="A31" s="296">
        <v>25</v>
      </c>
      <c r="B31" s="295">
        <v>33.508</v>
      </c>
      <c r="C31" s="166" t="s">
        <v>615</v>
      </c>
      <c r="D31" s="167" t="s">
        <v>232</v>
      </c>
      <c r="E31" s="168" t="s">
        <v>12</v>
      </c>
      <c r="F31" s="219" t="s">
        <v>616</v>
      </c>
      <c r="G31" s="170" t="s">
        <v>20</v>
      </c>
      <c r="H31" s="190">
        <v>7</v>
      </c>
      <c r="I31" s="192" t="str">
        <f t="shared" si="0"/>
        <v>B</v>
      </c>
      <c r="J31" s="192">
        <f t="shared" si="1"/>
        <v>3</v>
      </c>
      <c r="K31" s="190">
        <v>6.5</v>
      </c>
      <c r="L31" s="192" t="str">
        <f t="shared" si="2"/>
        <v>C+</v>
      </c>
      <c r="M31" s="192">
        <f t="shared" si="3"/>
        <v>2.5</v>
      </c>
      <c r="N31" s="344">
        <f t="shared" si="4"/>
        <v>2.7</v>
      </c>
      <c r="O31" s="91"/>
      <c r="P31" s="202">
        <f t="shared" si="5"/>
      </c>
    </row>
    <row r="32" spans="1:16" s="29" customFormat="1" ht="15.75" customHeight="1">
      <c r="A32" s="163">
        <v>26</v>
      </c>
      <c r="B32" s="295">
        <v>33.509</v>
      </c>
      <c r="C32" s="166" t="s">
        <v>617</v>
      </c>
      <c r="D32" s="167" t="s">
        <v>232</v>
      </c>
      <c r="E32" s="168" t="s">
        <v>12</v>
      </c>
      <c r="F32" s="219" t="s">
        <v>56</v>
      </c>
      <c r="G32" s="170" t="s">
        <v>515</v>
      </c>
      <c r="H32" s="190">
        <v>7</v>
      </c>
      <c r="I32" s="192" t="str">
        <f t="shared" si="0"/>
        <v>B</v>
      </c>
      <c r="J32" s="192">
        <f t="shared" si="1"/>
        <v>3</v>
      </c>
      <c r="K32" s="190">
        <v>7.5</v>
      </c>
      <c r="L32" s="192" t="str">
        <f t="shared" si="2"/>
        <v>B</v>
      </c>
      <c r="M32" s="192">
        <f t="shared" si="3"/>
        <v>3</v>
      </c>
      <c r="N32" s="344">
        <f t="shared" si="4"/>
        <v>3</v>
      </c>
      <c r="O32" s="91"/>
      <c r="P32" s="202">
        <f t="shared" si="5"/>
      </c>
    </row>
    <row r="33" spans="1:16" s="29" customFormat="1" ht="15.75" customHeight="1">
      <c r="A33" s="296">
        <v>27</v>
      </c>
      <c r="B33" s="295">
        <v>33.51</v>
      </c>
      <c r="C33" s="166" t="s">
        <v>18</v>
      </c>
      <c r="D33" s="167" t="s">
        <v>618</v>
      </c>
      <c r="E33" s="168" t="s">
        <v>12</v>
      </c>
      <c r="F33" s="219" t="s">
        <v>1404</v>
      </c>
      <c r="G33" s="170" t="s">
        <v>20</v>
      </c>
      <c r="H33" s="190">
        <v>7.5</v>
      </c>
      <c r="I33" s="192" t="str">
        <f t="shared" si="0"/>
        <v>B</v>
      </c>
      <c r="J33" s="192">
        <f t="shared" si="1"/>
        <v>3</v>
      </c>
      <c r="K33" s="190">
        <v>8</v>
      </c>
      <c r="L33" s="192" t="str">
        <f t="shared" si="2"/>
        <v>B+</v>
      </c>
      <c r="M33" s="192">
        <f t="shared" si="3"/>
        <v>3.5</v>
      </c>
      <c r="N33" s="344">
        <f t="shared" si="4"/>
        <v>3.3</v>
      </c>
      <c r="O33" s="91"/>
      <c r="P33" s="202">
        <f t="shared" si="5"/>
      </c>
    </row>
    <row r="34" spans="1:16" s="84" customFormat="1" ht="15.75" customHeight="1">
      <c r="A34" s="163">
        <v>28</v>
      </c>
      <c r="B34" s="295">
        <v>33.511</v>
      </c>
      <c r="C34" s="263" t="s">
        <v>16</v>
      </c>
      <c r="D34" s="264" t="s">
        <v>417</v>
      </c>
      <c r="E34" s="245" t="s">
        <v>12</v>
      </c>
      <c r="F34" s="197" t="s">
        <v>239</v>
      </c>
      <c r="G34" s="265" t="s">
        <v>20</v>
      </c>
      <c r="H34" s="190">
        <v>7.3</v>
      </c>
      <c r="I34" s="201" t="str">
        <f t="shared" si="0"/>
        <v>B</v>
      </c>
      <c r="J34" s="201">
        <f t="shared" si="1"/>
        <v>3</v>
      </c>
      <c r="K34" s="207">
        <v>6</v>
      </c>
      <c r="L34" s="192" t="str">
        <f t="shared" si="2"/>
        <v>C</v>
      </c>
      <c r="M34" s="192">
        <f t="shared" si="3"/>
        <v>2</v>
      </c>
      <c r="N34" s="344">
        <f t="shared" si="4"/>
        <v>2.4</v>
      </c>
      <c r="O34" s="91"/>
      <c r="P34" s="283">
        <f t="shared" si="5"/>
      </c>
    </row>
    <row r="35" spans="1:16" s="84" customFormat="1" ht="15.75" customHeight="1">
      <c r="A35" s="300">
        <v>29</v>
      </c>
      <c r="B35" s="295">
        <v>33.512</v>
      </c>
      <c r="C35" s="302" t="s">
        <v>16</v>
      </c>
      <c r="D35" s="303" t="s">
        <v>619</v>
      </c>
      <c r="E35" s="304" t="s">
        <v>12</v>
      </c>
      <c r="F35" s="305" t="s">
        <v>1405</v>
      </c>
      <c r="G35" s="306" t="s">
        <v>20</v>
      </c>
      <c r="H35" s="190">
        <v>9</v>
      </c>
      <c r="I35" s="260" t="str">
        <f t="shared" si="0"/>
        <v>A</v>
      </c>
      <c r="J35" s="260">
        <f t="shared" si="1"/>
        <v>4</v>
      </c>
      <c r="K35" s="338">
        <v>9</v>
      </c>
      <c r="L35" s="192" t="str">
        <f t="shared" si="2"/>
        <v>A</v>
      </c>
      <c r="M35" s="192">
        <f t="shared" si="3"/>
        <v>4</v>
      </c>
      <c r="N35" s="344">
        <f t="shared" si="4"/>
        <v>4</v>
      </c>
      <c r="O35" s="99"/>
      <c r="P35" s="223">
        <f t="shared" si="5"/>
      </c>
    </row>
    <row r="36" spans="1:16" s="29" customFormat="1" ht="15.75" customHeight="1">
      <c r="A36" s="266">
        <v>30</v>
      </c>
      <c r="B36" s="295">
        <v>33.513</v>
      </c>
      <c r="C36" s="166" t="s">
        <v>620</v>
      </c>
      <c r="D36" s="167" t="s">
        <v>437</v>
      </c>
      <c r="E36" s="168" t="s">
        <v>12</v>
      </c>
      <c r="F36" s="219" t="s">
        <v>1406</v>
      </c>
      <c r="G36" s="170" t="s">
        <v>20</v>
      </c>
      <c r="H36" s="190"/>
      <c r="I36" s="192"/>
      <c r="J36" s="192"/>
      <c r="K36" s="190"/>
      <c r="L36" s="192"/>
      <c r="M36" s="192"/>
      <c r="N36" s="344"/>
      <c r="O36" s="43"/>
      <c r="P36" s="202" t="s">
        <v>1525</v>
      </c>
    </row>
    <row r="37" spans="1:16" s="29" customFormat="1" ht="15.75" customHeight="1">
      <c r="A37" s="296">
        <v>31</v>
      </c>
      <c r="B37" s="295">
        <v>33.514</v>
      </c>
      <c r="C37" s="166" t="s">
        <v>621</v>
      </c>
      <c r="D37" s="167" t="s">
        <v>125</v>
      </c>
      <c r="E37" s="168" t="s">
        <v>12</v>
      </c>
      <c r="F37" s="219" t="s">
        <v>229</v>
      </c>
      <c r="G37" s="170" t="s">
        <v>20</v>
      </c>
      <c r="H37" s="190"/>
      <c r="I37" s="192"/>
      <c r="J37" s="192"/>
      <c r="K37" s="190"/>
      <c r="L37" s="192"/>
      <c r="M37" s="192"/>
      <c r="N37" s="344"/>
      <c r="O37" s="91"/>
      <c r="P37" s="202" t="s">
        <v>1525</v>
      </c>
    </row>
    <row r="38" spans="1:16" s="29" customFormat="1" ht="15.75" customHeight="1">
      <c r="A38" s="163">
        <v>32</v>
      </c>
      <c r="B38" s="295">
        <v>33.515</v>
      </c>
      <c r="C38" s="166" t="s">
        <v>622</v>
      </c>
      <c r="D38" s="167" t="s">
        <v>160</v>
      </c>
      <c r="E38" s="168" t="s">
        <v>12</v>
      </c>
      <c r="F38" s="219" t="s">
        <v>937</v>
      </c>
      <c r="G38" s="170" t="s">
        <v>20</v>
      </c>
      <c r="H38" s="190">
        <v>7.3</v>
      </c>
      <c r="I38" s="192" t="str">
        <f t="shared" si="0"/>
        <v>B</v>
      </c>
      <c r="J38" s="192">
        <f t="shared" si="1"/>
        <v>3</v>
      </c>
      <c r="K38" s="190">
        <v>8</v>
      </c>
      <c r="L38" s="192" t="str">
        <f t="shared" si="2"/>
        <v>B+</v>
      </c>
      <c r="M38" s="192">
        <f t="shared" si="3"/>
        <v>3.5</v>
      </c>
      <c r="N38" s="344">
        <f t="shared" si="4"/>
        <v>3.3</v>
      </c>
      <c r="O38" s="91"/>
      <c r="P38" s="202">
        <f t="shared" si="5"/>
      </c>
    </row>
    <row r="39" spans="1:16" s="84" customFormat="1" ht="15.75" customHeight="1">
      <c r="A39" s="300">
        <v>33</v>
      </c>
      <c r="B39" s="297">
        <v>33.518</v>
      </c>
      <c r="C39" s="302" t="s">
        <v>364</v>
      </c>
      <c r="D39" s="303" t="s">
        <v>164</v>
      </c>
      <c r="E39" s="304" t="s">
        <v>12</v>
      </c>
      <c r="F39" s="305" t="s">
        <v>356</v>
      </c>
      <c r="G39" s="306" t="s">
        <v>20</v>
      </c>
      <c r="H39" s="338"/>
      <c r="I39" s="260"/>
      <c r="J39" s="260"/>
      <c r="K39" s="338"/>
      <c r="L39" s="215"/>
      <c r="M39" s="215"/>
      <c r="N39" s="269"/>
      <c r="O39" s="99"/>
      <c r="P39" s="223" t="s">
        <v>1525</v>
      </c>
    </row>
    <row r="40" spans="2:26" ht="13.5" customHeight="1">
      <c r="B40" s="30"/>
      <c r="C40" s="4"/>
      <c r="H40" s="19"/>
      <c r="I40" s="19"/>
      <c r="J40" s="19"/>
      <c r="K40" s="19"/>
      <c r="L40" s="19"/>
      <c r="M40" s="19"/>
      <c r="N40" s="3"/>
      <c r="P40" s="3"/>
      <c r="S40" s="19"/>
      <c r="T40" s="31"/>
      <c r="V40" s="21"/>
      <c r="Y40" s="19"/>
      <c r="Z40" s="4"/>
    </row>
    <row r="41" spans="2:26" ht="13.5" customHeight="1">
      <c r="B41" s="30"/>
      <c r="C41" s="4"/>
      <c r="H41" s="19"/>
      <c r="I41" s="19"/>
      <c r="J41" s="19"/>
      <c r="K41" s="19"/>
      <c r="L41" s="19"/>
      <c r="M41" s="19"/>
      <c r="N41" s="3"/>
      <c r="P41" s="3"/>
      <c r="S41" s="19"/>
      <c r="T41" s="31"/>
      <c r="V41" s="21"/>
      <c r="Y41" s="19"/>
      <c r="Z41" s="4"/>
    </row>
    <row r="42" spans="2:26" ht="13.5" customHeight="1">
      <c r="B42" s="30"/>
      <c r="C42" s="4"/>
      <c r="H42" s="19"/>
      <c r="I42" s="19"/>
      <c r="J42" s="19"/>
      <c r="K42" s="19"/>
      <c r="L42" s="19"/>
      <c r="M42" s="19"/>
      <c r="N42" s="3"/>
      <c r="P42" s="3"/>
      <c r="S42" s="19"/>
      <c r="T42" s="31"/>
      <c r="V42" s="21"/>
      <c r="Y42" s="19"/>
      <c r="Z42" s="4"/>
    </row>
    <row r="43" spans="2:26" ht="13.5" customHeight="1">
      <c r="B43" s="30"/>
      <c r="C43" s="4"/>
      <c r="H43" s="19"/>
      <c r="I43" s="19"/>
      <c r="J43" s="19"/>
      <c r="K43" s="19"/>
      <c r="L43" s="19"/>
      <c r="M43" s="19"/>
      <c r="N43" s="3"/>
      <c r="P43" s="3"/>
      <c r="S43" s="19"/>
      <c r="T43" s="31"/>
      <c r="V43" s="21"/>
      <c r="Y43" s="19"/>
      <c r="Z43" s="4"/>
    </row>
    <row r="44" spans="2:26" ht="13.5" customHeight="1">
      <c r="B44" s="30"/>
      <c r="C44" s="4"/>
      <c r="H44" s="19"/>
      <c r="I44" s="19"/>
      <c r="J44" s="19"/>
      <c r="K44" s="19"/>
      <c r="L44" s="19"/>
      <c r="M44" s="19"/>
      <c r="N44" s="3"/>
      <c r="P44" s="3"/>
      <c r="S44" s="19"/>
      <c r="T44" s="31"/>
      <c r="V44" s="21"/>
      <c r="Y44" s="19"/>
      <c r="Z44" s="4"/>
    </row>
    <row r="45" spans="2:26" ht="13.5" customHeight="1">
      <c r="B45" s="30"/>
      <c r="C45" s="4"/>
      <c r="H45" s="19"/>
      <c r="I45" s="19"/>
      <c r="J45" s="19"/>
      <c r="K45" s="19"/>
      <c r="L45" s="19"/>
      <c r="M45" s="19"/>
      <c r="N45" s="3"/>
      <c r="P45" s="3"/>
      <c r="S45" s="19"/>
      <c r="T45" s="31"/>
      <c r="V45" s="21"/>
      <c r="Y45" s="19"/>
      <c r="Z45" s="4"/>
    </row>
    <row r="46" spans="2:26" ht="13.5" customHeight="1">
      <c r="B46" s="30"/>
      <c r="C46" s="4"/>
      <c r="H46" s="19"/>
      <c r="I46" s="19"/>
      <c r="J46" s="19"/>
      <c r="K46" s="19"/>
      <c r="L46" s="19"/>
      <c r="M46" s="19"/>
      <c r="N46" s="3"/>
      <c r="P46" s="3"/>
      <c r="S46" s="19"/>
      <c r="T46" s="31"/>
      <c r="V46" s="21"/>
      <c r="Y46" s="19"/>
      <c r="Z46" s="4"/>
    </row>
    <row r="47" spans="2:26" ht="13.5" customHeight="1">
      <c r="B47" s="30"/>
      <c r="C47" s="4"/>
      <c r="H47" s="19"/>
      <c r="I47" s="19"/>
      <c r="J47" s="19"/>
      <c r="K47" s="19"/>
      <c r="L47" s="19"/>
      <c r="M47" s="19"/>
      <c r="N47" s="3"/>
      <c r="P47" s="3"/>
      <c r="S47" s="19"/>
      <c r="T47" s="31"/>
      <c r="V47" s="21"/>
      <c r="Y47" s="19"/>
      <c r="Z47" s="4"/>
    </row>
    <row r="48" spans="2:26" ht="13.5" customHeight="1">
      <c r="B48" s="30"/>
      <c r="C48" s="4"/>
      <c r="H48" s="19"/>
      <c r="I48" s="19"/>
      <c r="J48" s="19"/>
      <c r="K48" s="19"/>
      <c r="L48" s="19"/>
      <c r="M48" s="19"/>
      <c r="N48" s="3"/>
      <c r="P48" s="3"/>
      <c r="S48" s="19"/>
      <c r="T48" s="31"/>
      <c r="V48" s="21"/>
      <c r="Y48" s="19"/>
      <c r="Z48" s="4"/>
    </row>
    <row r="49" spans="2:26" ht="13.5" customHeight="1">
      <c r="B49" s="30"/>
      <c r="C49" s="4"/>
      <c r="H49" s="19"/>
      <c r="I49" s="19"/>
      <c r="J49" s="19"/>
      <c r="K49" s="19"/>
      <c r="L49" s="19"/>
      <c r="M49" s="19"/>
      <c r="N49" s="3"/>
      <c r="P49" s="3"/>
      <c r="S49" s="19"/>
      <c r="T49" s="31"/>
      <c r="V49" s="21"/>
      <c r="Y49" s="19"/>
      <c r="Z49" s="4"/>
    </row>
    <row r="50" spans="2:26" ht="13.5" customHeight="1">
      <c r="B50" s="30"/>
      <c r="C50" s="4"/>
      <c r="H50" s="19"/>
      <c r="I50" s="19"/>
      <c r="J50" s="19"/>
      <c r="K50" s="19"/>
      <c r="L50" s="19"/>
      <c r="M50" s="19"/>
      <c r="N50" s="3"/>
      <c r="P50" s="3"/>
      <c r="S50" s="19"/>
      <c r="T50" s="31"/>
      <c r="V50" s="21"/>
      <c r="Y50" s="19"/>
      <c r="Z50" s="4"/>
    </row>
    <row r="51" spans="5:17" ht="13.5" customHeight="1">
      <c r="E51" s="9"/>
      <c r="N51" s="19"/>
      <c r="P51" s="19"/>
      <c r="Q51" s="24"/>
    </row>
    <row r="52" spans="5:17" ht="13.5" customHeight="1">
      <c r="E52" s="9"/>
      <c r="N52" s="19"/>
      <c r="P52" s="19"/>
      <c r="Q52" s="24"/>
    </row>
    <row r="53" spans="5:17" ht="13.5" customHeight="1">
      <c r="E53" s="9"/>
      <c r="N53" s="19"/>
      <c r="P53" s="19"/>
      <c r="Q53" s="24"/>
    </row>
    <row r="54" spans="1:16" ht="13.5" customHeight="1">
      <c r="A54" s="9"/>
      <c r="C54" s="4"/>
      <c r="E54" s="3"/>
      <c r="F54" s="88"/>
      <c r="G54" s="19"/>
      <c r="N54" s="3"/>
      <c r="P54" s="3"/>
    </row>
    <row r="55" spans="1:16" ht="13.5" customHeight="1">
      <c r="A55" s="9"/>
      <c r="C55" s="4"/>
      <c r="E55" s="3"/>
      <c r="F55" s="88"/>
      <c r="G55" s="19"/>
      <c r="N55" s="3"/>
      <c r="P55" s="3"/>
    </row>
    <row r="56" spans="1:16" ht="13.5" customHeight="1">
      <c r="A56" s="9"/>
      <c r="C56" s="4"/>
      <c r="E56" s="3"/>
      <c r="F56" s="88"/>
      <c r="G56" s="19"/>
      <c r="N56" s="3"/>
      <c r="P56" s="3"/>
    </row>
    <row r="57" spans="1:16" ht="13.5" customHeight="1">
      <c r="A57" s="9"/>
      <c r="C57" s="4"/>
      <c r="E57" s="3"/>
      <c r="F57" s="88"/>
      <c r="G57" s="19"/>
      <c r="N57" s="3"/>
      <c r="P57" s="3"/>
    </row>
    <row r="58" spans="1:16" ht="13.5" customHeight="1">
      <c r="A58" s="9"/>
      <c r="C58" s="4"/>
      <c r="E58" s="3"/>
      <c r="F58" s="88"/>
      <c r="G58" s="19"/>
      <c r="N58" s="3"/>
      <c r="P58" s="3"/>
    </row>
    <row r="59" spans="1:16" ht="13.5" customHeight="1">
      <c r="A59" s="9"/>
      <c r="C59" s="4"/>
      <c r="E59" s="3"/>
      <c r="F59" s="88"/>
      <c r="G59" s="19"/>
      <c r="N59" s="3"/>
      <c r="P59" s="3"/>
    </row>
    <row r="60" spans="1:16" ht="13.5" customHeight="1">
      <c r="A60" s="9"/>
      <c r="C60" s="4"/>
      <c r="E60" s="3"/>
      <c r="F60" s="88"/>
      <c r="G60" s="19"/>
      <c r="N60" s="3"/>
      <c r="P60" s="3"/>
    </row>
    <row r="61" spans="5:17" ht="13.5" customHeight="1">
      <c r="E61" s="9"/>
      <c r="N61" s="19"/>
      <c r="P61" s="19"/>
      <c r="Q61" s="24"/>
    </row>
    <row r="62" spans="5:17" ht="13.5" customHeight="1">
      <c r="E62" s="9"/>
      <c r="N62" s="19"/>
      <c r="P62" s="19"/>
      <c r="Q62" s="24"/>
    </row>
    <row r="63" spans="5:17" ht="13.5" customHeight="1">
      <c r="E63" s="9"/>
      <c r="N63" s="19"/>
      <c r="P63" s="19"/>
      <c r="Q63" s="24"/>
    </row>
    <row r="71" spans="2:3" ht="11.25">
      <c r="B71" s="3"/>
      <c r="C71" s="3"/>
    </row>
    <row r="72" spans="2:3" ht="11.25">
      <c r="B72" s="3"/>
      <c r="C72" s="21"/>
    </row>
    <row r="73" spans="2:3" ht="11.25">
      <c r="B73" s="3"/>
      <c r="C73" s="21"/>
    </row>
    <row r="74" spans="2:3" ht="11.25">
      <c r="B74" s="3"/>
      <c r="C74" s="21"/>
    </row>
    <row r="75" spans="2:3" ht="11.25">
      <c r="B75" s="3"/>
      <c r="C75" s="21"/>
    </row>
    <row r="76" spans="2:3" ht="11.25">
      <c r="B76" s="3"/>
      <c r="C76" s="21"/>
    </row>
    <row r="77" spans="2:3" ht="11.25">
      <c r="B77" s="3"/>
      <c r="C77" s="3"/>
    </row>
  </sheetData>
  <sheetProtection selectLockedCells="1" selectUnlockedCells="1"/>
  <protectedRanges>
    <protectedRange password="CE28" sqref="O7:O39" name="Range1"/>
  </protectedRanges>
  <mergeCells count="10">
    <mergeCell ref="A1:D1"/>
    <mergeCell ref="H4:J4"/>
    <mergeCell ref="H5:J5"/>
    <mergeCell ref="A2:Q2"/>
    <mergeCell ref="H3:P3"/>
    <mergeCell ref="C4:D4"/>
    <mergeCell ref="P4:P5"/>
    <mergeCell ref="A5:G5"/>
    <mergeCell ref="K4:M4"/>
    <mergeCell ref="K5:M5"/>
  </mergeCells>
  <conditionalFormatting sqref="A7:IV39">
    <cfRule type="cellIs" priority="1" dxfId="0" operator="equal" stopIfTrue="1">
      <formula>"F"</formula>
    </cfRule>
    <cfRule type="cellIs" priority="2" dxfId="0" operator="equal" stopIfTrue="1">
      <formula>"F+"</formula>
    </cfRule>
  </conditionalFormatting>
  <printOptions horizontalCentered="1"/>
  <pageMargins left="0.2" right="0.2" top="0.26" bottom="0.18" header="0.46" footer="0.18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GhostViet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Saocodon</cp:lastModifiedBy>
  <cp:lastPrinted>2016-05-17T03:53:59Z</cp:lastPrinted>
  <dcterms:created xsi:type="dcterms:W3CDTF">2013-12-27T07:49:11Z</dcterms:created>
  <dcterms:modified xsi:type="dcterms:W3CDTF">2016-05-23T09:18:14Z</dcterms:modified>
  <cp:category/>
  <cp:version/>
  <cp:contentType/>
  <cp:contentStatus/>
</cp:coreProperties>
</file>